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40A91728-18A2-4CF2-9A2A-D63B45D61183}" xr6:coauthVersionLast="47" xr6:coauthVersionMax="47" xr10:uidLastSave="{00000000-0000-0000-0000-000000000000}"/>
  <bookViews>
    <workbookView xWindow="-120" yWindow="-120" windowWidth="29040" windowHeight="15840" tabRatio="329" xr2:uid="{00000000-000D-0000-FFFF-FFFF00000000}"/>
  </bookViews>
  <sheets>
    <sheet name="Balanço" sheetId="299" r:id="rId1"/>
    <sheet name="DRE" sheetId="298" r:id="rId2"/>
    <sheet name="HC- PERDIZES " sheetId="300" r:id="rId3"/>
    <sheet name="CONCILIAÇÃO" sheetId="301" r:id="rId4"/>
  </sheets>
  <externalReferences>
    <externalReference r:id="rId5"/>
    <externalReference r:id="rId6"/>
  </externalReferences>
  <definedNames>
    <definedName name="_xlnm._FilterDatabase" localSheetId="0" hidden="1">Balanço!$A$6:$A$25</definedName>
    <definedName name="_xlnm._FilterDatabase" localSheetId="1" hidden="1">DRE!$A$6:$A$12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0">Balanço!$A$1:$B$25</definedName>
    <definedName name="_xlnm.Print_Area" localSheetId="3">CONCILIAÇÃO!$A$1:$C$18</definedName>
    <definedName name="_xlnm.Print_Area" localSheetId="1">DRE!$A$1:$B$26</definedName>
    <definedName name="_xlnm.Print_Area" localSheetId="2">'HC- PERDIZES '!$A$1:$O$41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[1]Plan1!$J$5:$K$1422</definedName>
    <definedName name="tbCG">[2]Plan1!$J$5:$K$1422</definedName>
    <definedName name="tbEspTit" localSheetId="2">[1]Plan1!$A$5:$B$7</definedName>
    <definedName name="tbEspTit">[2]Plan1!$A$5:$B$7</definedName>
    <definedName name="tbTpReceita" localSheetId="2">[1]Plan1!$D$5:$E$10</definedName>
    <definedName name="tbTpReceita">[2]Plan1!$D$5:$E$10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customWorkbookViews>
    <customWorkbookView name="tlsilva - Modo de exibição pessoal" guid="{FB7AABE3-329B-4C88-83C9-F3E616CC4F27}" mergeInterval="0" personalView="1" maximized="1" windowWidth="1020" windowHeight="570" tabRatio="622" activeSheetId="11"/>
    <customWorkbookView name="mcsilva - Modo de exibição pessoal" guid="{8554DC9A-7BF6-4F26-A474-A9A2A9376E6B}" mergeInterval="0" personalView="1" maximized="1" windowWidth="1276" windowHeight="825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01" l="1"/>
  <c r="C18" i="301" s="1"/>
  <c r="O9" i="300"/>
  <c r="O12" i="300"/>
  <c r="O13" i="300"/>
  <c r="O14" i="300"/>
  <c r="O15" i="300"/>
  <c r="O16" i="300"/>
  <c r="O17" i="300"/>
  <c r="C18" i="300"/>
  <c r="C37" i="300" s="1"/>
  <c r="C41" i="300" s="1"/>
  <c r="D9" i="300" s="1"/>
  <c r="D41" i="300" s="1"/>
  <c r="E9" i="300" s="1"/>
  <c r="E41" i="300" s="1"/>
  <c r="F9" i="300" s="1"/>
  <c r="F41" i="300" s="1"/>
  <c r="G9" i="300" s="1"/>
  <c r="G41" i="300" s="1"/>
  <c r="H9" i="300" s="1"/>
  <c r="H41" i="300" s="1"/>
  <c r="I9" i="300" s="1"/>
  <c r="I41" i="300" s="1"/>
  <c r="J9" i="300" s="1"/>
  <c r="J41" i="300" s="1"/>
  <c r="K9" i="300" s="1"/>
  <c r="D18" i="300"/>
  <c r="E18" i="300"/>
  <c r="F18" i="300"/>
  <c r="G18" i="300"/>
  <c r="H18" i="300"/>
  <c r="I18" i="300"/>
  <c r="J18" i="300"/>
  <c r="K18" i="300"/>
  <c r="L18" i="300"/>
  <c r="M18" i="300"/>
  <c r="N18" i="300"/>
  <c r="O18" i="300"/>
  <c r="O21" i="300"/>
  <c r="O24" i="300" s="1"/>
  <c r="O29" i="300" s="1"/>
  <c r="O22" i="300"/>
  <c r="O23" i="300"/>
  <c r="C24" i="300"/>
  <c r="D24" i="300"/>
  <c r="E24" i="300"/>
  <c r="F24" i="300"/>
  <c r="G24" i="300"/>
  <c r="H24" i="300"/>
  <c r="H29" i="300" s="1"/>
  <c r="H37" i="300" s="1"/>
  <c r="I24" i="300"/>
  <c r="I29" i="300" s="1"/>
  <c r="I37" i="300" s="1"/>
  <c r="J24" i="300"/>
  <c r="J29" i="300" s="1"/>
  <c r="J37" i="300" s="1"/>
  <c r="K24" i="300"/>
  <c r="K29" i="300" s="1"/>
  <c r="L24" i="300"/>
  <c r="L29" i="300" s="1"/>
  <c r="L37" i="300" s="1"/>
  <c r="M24" i="300"/>
  <c r="N24" i="300"/>
  <c r="O25" i="300"/>
  <c r="O26" i="300"/>
  <c r="O27" i="300"/>
  <c r="C29" i="300"/>
  <c r="D29" i="300"/>
  <c r="E29" i="300"/>
  <c r="E37" i="300" s="1"/>
  <c r="F29" i="300"/>
  <c r="F37" i="300" s="1"/>
  <c r="G29" i="300"/>
  <c r="G37" i="300" s="1"/>
  <c r="M29" i="300"/>
  <c r="N29" i="300"/>
  <c r="O32" i="300"/>
  <c r="O33" i="300"/>
  <c r="O34" i="300"/>
  <c r="C35" i="300"/>
  <c r="D35" i="300"/>
  <c r="E35" i="300"/>
  <c r="F35" i="300"/>
  <c r="G35" i="300"/>
  <c r="H35" i="300"/>
  <c r="I35" i="300"/>
  <c r="J35" i="300"/>
  <c r="K35" i="300"/>
  <c r="L35" i="300"/>
  <c r="M35" i="300"/>
  <c r="N35" i="300"/>
  <c r="O35" i="300"/>
  <c r="D37" i="300"/>
  <c r="M37" i="300"/>
  <c r="N37" i="300"/>
  <c r="O39" i="300"/>
  <c r="O37" i="300" l="1"/>
  <c r="O41" i="300" s="1"/>
  <c r="K37" i="300"/>
  <c r="K41" i="300" s="1"/>
  <c r="L9" i="300" s="1"/>
  <c r="L41" i="300" s="1"/>
  <c r="M9" i="300" s="1"/>
  <c r="M41" i="300" s="1"/>
  <c r="N9" i="300" s="1"/>
  <c r="N41" i="300" s="1"/>
  <c r="B23" i="298"/>
  <c r="B11" i="298"/>
  <c r="B6" i="298"/>
  <c r="B7" i="299"/>
  <c r="B23" i="299"/>
  <c r="B16" i="299"/>
  <c r="B13" i="299"/>
  <c r="B21" i="298" l="1"/>
  <c r="B6" i="299"/>
  <c r="B15" i="299"/>
  <c r="B26" i="298" l="1"/>
</calcChain>
</file>

<file path=xl/sharedStrings.xml><?xml version="1.0" encoding="utf-8"?>
<sst xmlns="http://schemas.openxmlformats.org/spreadsheetml/2006/main" count="94" uniqueCount="85">
  <si>
    <t>RECEITAS OPERACIONAIS</t>
  </si>
  <si>
    <t>DESPESAS OPERACIONAIS</t>
  </si>
  <si>
    <t>ATIVO</t>
  </si>
  <si>
    <t>CIRCULANTE</t>
  </si>
  <si>
    <t>PASSIVO</t>
  </si>
  <si>
    <t>FORNECEDORES</t>
  </si>
  <si>
    <t>RECEITAS FINANCEIRAS</t>
  </si>
  <si>
    <t>OUTROS CRÉDITOS</t>
  </si>
  <si>
    <t>ATIVO NÃO CIRCULANTE</t>
  </si>
  <si>
    <t>SERVIÇOS DE TERCEIROS</t>
  </si>
  <si>
    <t>OBRIGAÇÕES FISCAIS</t>
  </si>
  <si>
    <t>PASSIVO NÃO CIRCULANTE</t>
  </si>
  <si>
    <t>RESULTADOS FINANCEIROS LÍQUIDOS</t>
  </si>
  <si>
    <t>OBRIGAÇÕES SOCIAIS E TRABALHISTAS</t>
  </si>
  <si>
    <t>PATRIMÔNIO LÍQUIDO</t>
  </si>
  <si>
    <t>RESULTADO OPERACIONAL</t>
  </si>
  <si>
    <t>RESULTADO DO PERÍODO</t>
  </si>
  <si>
    <t>PESSOAL</t>
  </si>
  <si>
    <t>CONTRATO DE GESTÃO N.º 02/2022</t>
  </si>
  <si>
    <t>CONTRATO DE GESTÃO Nº 02/2022</t>
  </si>
  <si>
    <t>OUTRAS OBRIGAÇÕES</t>
  </si>
  <si>
    <t>MATERIAIS PARA CONSUMO</t>
  </si>
  <si>
    <t>SERVIÇOS PROFISSIONAIS</t>
  </si>
  <si>
    <t>IMOBILIZADO E INTANGÍVEL</t>
  </si>
  <si>
    <t>DEPRECIAÇÕES E AMORTIZAÇÕES</t>
  </si>
  <si>
    <t>UTILIDADES E SERVIÇOS</t>
  </si>
  <si>
    <t>OUTRAS DESPESAS</t>
  </si>
  <si>
    <t>CAIXA E EQUIVALENTES DE CAIXA</t>
  </si>
  <si>
    <t>RESULTADO ACUMULADO</t>
  </si>
  <si>
    <t>CONTAS A RECEBER</t>
  </si>
  <si>
    <t>OUTRAS RECEITAS</t>
  </si>
  <si>
    <t>DOAÇÕES</t>
  </si>
  <si>
    <t>DESPESAS ANTECIPADAS</t>
  </si>
  <si>
    <t>ALUGUÉIS</t>
  </si>
  <si>
    <t>ESTOQUES</t>
  </si>
  <si>
    <t xml:space="preserve">REPASSES HCFMUSP - SERV. PRESTADOS </t>
  </si>
  <si>
    <t>INSTITUTO PERDIZES</t>
  </si>
  <si>
    <t>BALANÇO PATRIMONIAL EM 31 DE JANEIRO DE 2025 (EM R$)</t>
  </si>
  <si>
    <t/>
  </si>
  <si>
    <t>DEMONSTRAÇÃO DOS RESULTADOS EM JANEIRO DE 2025 (R$)</t>
  </si>
  <si>
    <t>Saldo Final</t>
  </si>
  <si>
    <t>Pagamentos de bens e investimentos</t>
  </si>
  <si>
    <t>Variação Operacional</t>
  </si>
  <si>
    <t>Total</t>
  </si>
  <si>
    <t>Outras</t>
  </si>
  <si>
    <t>Aportes do Fundo de Investimentos</t>
  </si>
  <si>
    <t>Reembolso de Custos Adm FFM</t>
  </si>
  <si>
    <t>Transferências internas</t>
  </si>
  <si>
    <t>Outros</t>
  </si>
  <si>
    <t>Materiais de consumo</t>
  </si>
  <si>
    <t>Prestações de serviços (PJ e PF)</t>
  </si>
  <si>
    <t>Subtotal RH</t>
  </si>
  <si>
    <t>Provisão para 13º salário</t>
  </si>
  <si>
    <t>RH Complementaristas</t>
  </si>
  <si>
    <t>RH Fundacionais</t>
  </si>
  <si>
    <t>Pagamentos de despesas</t>
  </si>
  <si>
    <t>Receitas Financeiras</t>
  </si>
  <si>
    <t>Subvenções</t>
  </si>
  <si>
    <t>Particulares</t>
  </si>
  <si>
    <t>Saúde Suplementar</t>
  </si>
  <si>
    <t>SUS</t>
  </si>
  <si>
    <t>Recebimentos</t>
  </si>
  <si>
    <t>Saldo inicial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</si>
  <si>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</si>
  <si>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</si>
  <si>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</si>
  <si>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</si>
  <si>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</si>
  <si>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</si>
  <si>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</si>
  <si>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</si>
  <si>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</si>
  <si>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</si>
  <si>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</si>
  <si>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</si>
  <si>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FLUXO DE CAIXA DE JANEIRO /2025 (R$ MIL)</t>
  </si>
  <si>
    <t>INSTITUTO PERDIZES - CONTRATO DE GESTÃO Nº 02/2022 (CG 75.000)</t>
  </si>
  <si>
    <t>SALDO BANCÁRIO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</si>
  <si>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</si>
  <si>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</si>
  <si>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</si>
  <si>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PROVISÃO ACUMULADA PARA 13º SALÁRIO</t>
  </si>
  <si>
    <t>OPERAÇÕES NÃO REALIZADAS EM CONTA BANCÁRIA</t>
  </si>
  <si>
    <t>SALDO DO FLUXO DE CAIXA</t>
  </si>
  <si>
    <t>CONCILIAÇÃO BANCÁRIA (R$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</si>
</sst>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&quot;$&quot;* #,##0.00_);_(&quot;$&quot;* \(#,##0.00\);_(&quot;$&quot;* &quot;-&quot;??_);_(@_)"/>
    <numFmt numFmtId="167" formatCode="#,##0_ ;[Red]\-#,##0\ "/>
    <numFmt numFmtId="168" formatCode="#,##0_ ;\-#,##0\ "/>
  </numFmts>
  <fonts count="83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sz val="9"/>
      <color theme="1"/>
      <name val="Verdana"/>
      <family val="2"/>
    </font>
    <font>
      <sz val="9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11"/>
      <color theme="9" tint="-0.499984740745262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theme="1" tint="0.249977111117893"/>
      <name val="Verdana"/>
      <family val="2"/>
    </font>
    <font>
      <sz val="11"/>
      <name val="Verdana"/>
      <family val="2"/>
    </font>
    <font>
      <sz val="11"/>
      <name val="Franklin Gothic Medium"/>
      <family val="2"/>
    </font>
    <font>
      <b/>
      <sz val="11"/>
      <name val="Franklin Gothic Medium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sz val="11"/>
      <color rgb="FFFF0000"/>
      <name val="Franklin Gothic Medium"/>
      <family val="2"/>
    </font>
    <font>
      <sz val="11"/>
      <color rgb="FFC63527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Franklin Gothic Medium"/>
      <family val="2"/>
    </font>
    <font>
      <b/>
      <sz val="18"/>
      <color theme="1"/>
      <name val="Franklin Gothic Medium"/>
      <family val="2"/>
    </font>
    <font>
      <sz val="10"/>
      <color theme="1" tint="0.249977111117893"/>
      <name val="Franklin Gothic Medium"/>
      <family val="2"/>
    </font>
    <font>
      <b/>
      <sz val="10"/>
      <name val="Verdana"/>
      <family val="2"/>
    </font>
    <font>
      <b/>
      <sz val="10"/>
      <color theme="1"/>
      <name val="Franklin Gothic Medium"/>
      <family val="2"/>
    </font>
    <font>
      <b/>
      <sz val="10"/>
      <color theme="1"/>
      <name val="Verdana"/>
      <family val="2"/>
    </font>
    <font>
      <sz val="10"/>
      <color theme="1" tint="0.249977111117893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/>
      <name val="Verdana"/>
      <family val="2"/>
    </font>
    <font>
      <b/>
      <sz val="10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/>
      <top/>
      <bottom style="dotted">
        <color theme="0" tint="-0.34998626667073579"/>
      </bottom>
      <diagonal/>
    </border>
    <border>
      <left style="medium">
        <color rgb="FF009A46"/>
      </left>
      <right/>
      <top/>
      <bottom style="medium">
        <color rgb="FF009A46"/>
      </bottom>
      <diagonal/>
    </border>
    <border>
      <left/>
      <right/>
      <top/>
      <bottom style="medium">
        <color rgb="FF009A46"/>
      </bottom>
      <diagonal/>
    </border>
    <border>
      <left/>
      <right/>
      <top style="medium">
        <color rgb="FF009A46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rgb="FF009A46"/>
      </bottom>
      <diagonal/>
    </border>
    <border>
      <left/>
      <right style="dotted">
        <color theme="0" tint="-0.34998626667073579"/>
      </right>
      <top/>
      <bottom style="medium">
        <color rgb="FF009A46"/>
      </bottom>
      <diagonal/>
    </border>
  </borders>
  <cellStyleXfs count="215">
    <xf numFmtId="0" fontId="0" fillId="0" borderId="0">
      <alignment vertical="top"/>
    </xf>
    <xf numFmtId="0" fontId="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166" fontId="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1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42" fillId="0" borderId="0"/>
    <xf numFmtId="0" fontId="23" fillId="0" borderId="0">
      <alignment vertical="top"/>
    </xf>
    <xf numFmtId="0" fontId="22" fillId="0" borderId="0"/>
    <xf numFmtId="0" fontId="23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43" fillId="0" borderId="0"/>
    <xf numFmtId="0" fontId="23" fillId="0" borderId="0">
      <alignment vertical="top"/>
    </xf>
    <xf numFmtId="0" fontId="40" fillId="0" borderId="0"/>
    <xf numFmtId="0" fontId="23" fillId="0" borderId="0">
      <alignment vertical="top"/>
    </xf>
    <xf numFmtId="0" fontId="22" fillId="0" borderId="0"/>
    <xf numFmtId="0" fontId="9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1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4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8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9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4" fontId="39" fillId="0" borderId="0" applyFont="0" applyFill="0" applyBorder="0" applyAlignment="0" applyProtection="0">
      <alignment vertical="top"/>
    </xf>
    <xf numFmtId="0" fontId="44" fillId="0" borderId="0">
      <alignment vertical="top"/>
    </xf>
    <xf numFmtId="43" fontId="46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3" fillId="0" borderId="0">
      <alignment vertical="top"/>
    </xf>
    <xf numFmtId="0" fontId="46" fillId="0" borderId="0"/>
    <xf numFmtId="0" fontId="1" fillId="0" borderId="0"/>
  </cellStyleXfs>
  <cellXfs count="111">
    <xf numFmtId="0" fontId="0" fillId="0" borderId="0" xfId="0">
      <alignment vertical="top"/>
    </xf>
    <xf numFmtId="0" fontId="45" fillId="0" borderId="0" xfId="204" applyFont="1" applyAlignment="1">
      <alignment vertical="center"/>
    </xf>
    <xf numFmtId="0" fontId="47" fillId="0" borderId="0" xfId="204" applyFont="1" applyAlignment="1">
      <alignment vertical="center"/>
    </xf>
    <xf numFmtId="0" fontId="49" fillId="0" borderId="0" xfId="204" applyFont="1" applyAlignment="1">
      <alignment vertical="center"/>
    </xf>
    <xf numFmtId="4" fontId="47" fillId="0" borderId="0" xfId="204" applyNumberFormat="1" applyFont="1" applyAlignment="1">
      <alignment vertical="center"/>
    </xf>
    <xf numFmtId="0" fontId="50" fillId="0" borderId="0" xfId="204" applyFont="1" applyAlignment="1">
      <alignment vertical="center"/>
    </xf>
    <xf numFmtId="0" fontId="50" fillId="0" borderId="0" xfId="204" applyFont="1" applyAlignment="1">
      <alignment horizontal="left" vertical="center" indent="1"/>
    </xf>
    <xf numFmtId="43" fontId="50" fillId="0" borderId="0" xfId="204" applyNumberFormat="1" applyFont="1" applyAlignment="1">
      <alignment vertical="center"/>
    </xf>
    <xf numFmtId="4" fontId="50" fillId="0" borderId="0" xfId="204" applyNumberFormat="1" applyFont="1" applyAlignment="1">
      <alignment vertical="center"/>
    </xf>
    <xf numFmtId="164" fontId="50" fillId="0" borderId="0" xfId="203" applyFont="1" applyFill="1" applyAlignment="1">
      <alignment vertical="center"/>
    </xf>
    <xf numFmtId="0" fontId="52" fillId="26" borderId="0" xfId="204" applyFont="1" applyFill="1" applyAlignment="1">
      <alignment vertical="center"/>
    </xf>
    <xf numFmtId="3" fontId="52" fillId="26" borderId="0" xfId="202" applyNumberFormat="1" applyFont="1" applyFill="1" applyAlignment="1">
      <alignment horizontal="right" vertical="center"/>
    </xf>
    <xf numFmtId="0" fontId="52" fillId="25" borderId="0" xfId="204" applyFont="1" applyFill="1" applyAlignment="1">
      <alignment vertical="center"/>
    </xf>
    <xf numFmtId="3" fontId="52" fillId="25" borderId="0" xfId="202" applyNumberFormat="1" applyFont="1" applyFill="1" applyAlignment="1">
      <alignment horizontal="right" vertical="center"/>
    </xf>
    <xf numFmtId="3" fontId="50" fillId="0" borderId="0" xfId="202" applyNumberFormat="1" applyFont="1" applyFill="1" applyAlignment="1">
      <alignment horizontal="right" vertical="center"/>
    </xf>
    <xf numFmtId="164" fontId="50" fillId="0" borderId="0" xfId="203" applyFont="1" applyAlignment="1">
      <alignment vertical="center"/>
    </xf>
    <xf numFmtId="0" fontId="50" fillId="0" borderId="0" xfId="204" applyFont="1" applyAlignment="1">
      <alignment horizontal="left" vertical="center" indent="2"/>
    </xf>
    <xf numFmtId="0" fontId="52" fillId="0" borderId="0" xfId="204" applyFont="1" applyAlignment="1">
      <alignment vertical="center"/>
    </xf>
    <xf numFmtId="0" fontId="52" fillId="24" borderId="0" xfId="204" applyFont="1" applyFill="1" applyAlignment="1">
      <alignment vertical="center"/>
    </xf>
    <xf numFmtId="0" fontId="53" fillId="27" borderId="0" xfId="204" applyFont="1" applyFill="1" applyAlignment="1">
      <alignment vertical="center"/>
    </xf>
    <xf numFmtId="3" fontId="50" fillId="0" borderId="0" xfId="202" applyNumberFormat="1" applyFont="1" applyAlignment="1">
      <alignment horizontal="right" vertical="center"/>
    </xf>
    <xf numFmtId="3" fontId="52" fillId="0" borderId="0" xfId="202" applyNumberFormat="1" applyFont="1" applyFill="1" applyAlignment="1">
      <alignment horizontal="right" vertical="center"/>
    </xf>
    <xf numFmtId="3" fontId="50" fillId="0" borderId="0" xfId="200" applyNumberFormat="1" applyFont="1" applyAlignment="1">
      <alignment horizontal="right" vertical="center"/>
    </xf>
    <xf numFmtId="3" fontId="52" fillId="24" borderId="0" xfId="202" applyNumberFormat="1" applyFont="1" applyFill="1" applyAlignment="1">
      <alignment horizontal="right" vertical="center"/>
    </xf>
    <xf numFmtId="3" fontId="53" fillId="27" borderId="0" xfId="202" applyNumberFormat="1" applyFont="1" applyFill="1" applyAlignment="1">
      <alignment horizontal="right" vertical="center"/>
    </xf>
    <xf numFmtId="0" fontId="51" fillId="0" borderId="0" xfId="204" applyFont="1" applyAlignment="1">
      <alignment vertical="center" wrapText="1"/>
    </xf>
    <xf numFmtId="0" fontId="48" fillId="0" borderId="0" xfId="204" applyFont="1" applyAlignment="1">
      <alignment vertical="center" wrapText="1"/>
    </xf>
    <xf numFmtId="4" fontId="50" fillId="0" borderId="0" xfId="202" applyNumberFormat="1" applyFont="1" applyFill="1" applyAlignment="1">
      <alignment horizontal="right" vertical="center"/>
    </xf>
    <xf numFmtId="0" fontId="50" fillId="0" borderId="0" xfId="204" quotePrefix="1" applyFont="1" applyAlignment="1">
      <alignment vertical="center"/>
    </xf>
    <xf numFmtId="0" fontId="1" fillId="0" borderId="0" xfId="214" applyAlignment="1">
      <alignment vertical="center"/>
    </xf>
    <xf numFmtId="0" fontId="54" fillId="0" borderId="0" xfId="214" applyFont="1" applyAlignment="1">
      <alignment vertical="center"/>
    </xf>
    <xf numFmtId="0" fontId="55" fillId="0" borderId="0" xfId="214" applyFont="1" applyAlignment="1">
      <alignment vertical="center"/>
    </xf>
    <xf numFmtId="0" fontId="56" fillId="0" borderId="0" xfId="214" applyFont="1" applyAlignment="1">
      <alignment vertical="center"/>
    </xf>
    <xf numFmtId="0" fontId="57" fillId="0" borderId="0" xfId="214" applyFont="1" applyAlignment="1">
      <alignment vertical="center"/>
    </xf>
    <xf numFmtId="0" fontId="58" fillId="0" borderId="0" xfId="214" applyFont="1" applyAlignment="1">
      <alignment vertical="center"/>
    </xf>
    <xf numFmtId="167" fontId="59" fillId="28" borderId="10" xfId="214" applyNumberFormat="1" applyFont="1" applyFill="1" applyBorder="1" applyAlignment="1">
      <alignment vertical="center"/>
    </xf>
    <xf numFmtId="0" fontId="59" fillId="28" borderId="11" xfId="214" applyFont="1" applyFill="1" applyBorder="1" applyAlignment="1">
      <alignment horizontal="left" vertical="center" indent="2"/>
    </xf>
    <xf numFmtId="0" fontId="60" fillId="0" borderId="0" xfId="214" applyFont="1" applyAlignment="1">
      <alignment vertical="center"/>
    </xf>
    <xf numFmtId="167" fontId="60" fillId="0" borderId="0" xfId="214" applyNumberFormat="1" applyFont="1" applyAlignment="1">
      <alignment vertical="center"/>
    </xf>
    <xf numFmtId="167" fontId="61" fillId="0" borderId="10" xfId="214" applyNumberFormat="1" applyFont="1" applyBorder="1" applyAlignment="1">
      <alignment vertical="center"/>
    </xf>
    <xf numFmtId="168" fontId="62" fillId="0" borderId="10" xfId="214" applyNumberFormat="1" applyFont="1" applyBorder="1" applyAlignment="1">
      <alignment vertical="center"/>
    </xf>
    <xf numFmtId="0" fontId="62" fillId="0" borderId="0" xfId="214" applyFont="1" applyAlignment="1">
      <alignment vertical="center"/>
    </xf>
    <xf numFmtId="0" fontId="62" fillId="0" borderId="11" xfId="214" applyFont="1" applyBorder="1" applyAlignment="1">
      <alignment horizontal="left" vertical="center"/>
    </xf>
    <xf numFmtId="0" fontId="63" fillId="0" borderId="0" xfId="214" applyFont="1" applyAlignment="1">
      <alignment vertical="center"/>
    </xf>
    <xf numFmtId="167" fontId="62" fillId="0" borderId="0" xfId="214" applyNumberFormat="1" applyFont="1" applyAlignment="1">
      <alignment vertical="center"/>
    </xf>
    <xf numFmtId="0" fontId="64" fillId="0" borderId="0" xfId="214" applyFont="1" applyAlignment="1">
      <alignment vertical="center"/>
    </xf>
    <xf numFmtId="167" fontId="59" fillId="29" borderId="10" xfId="214" applyNumberFormat="1" applyFont="1" applyFill="1" applyBorder="1" applyAlignment="1">
      <alignment vertical="center"/>
    </xf>
    <xf numFmtId="167" fontId="65" fillId="29" borderId="10" xfId="214" applyNumberFormat="1" applyFont="1" applyFill="1" applyBorder="1" applyAlignment="1">
      <alignment vertical="center"/>
    </xf>
    <xf numFmtId="167" fontId="59" fillId="29" borderId="0" xfId="214" applyNumberFormat="1" applyFont="1" applyFill="1" applyAlignment="1">
      <alignment vertical="center"/>
    </xf>
    <xf numFmtId="167" fontId="59" fillId="29" borderId="11" xfId="214" applyNumberFormat="1" applyFont="1" applyFill="1" applyBorder="1" applyAlignment="1">
      <alignment horizontal="left" vertical="center" indent="2"/>
    </xf>
    <xf numFmtId="0" fontId="66" fillId="0" borderId="0" xfId="214" applyFont="1" applyAlignment="1">
      <alignment vertical="center"/>
    </xf>
    <xf numFmtId="0" fontId="61" fillId="0" borderId="0" xfId="214" applyFont="1" applyAlignment="1">
      <alignment vertical="center"/>
    </xf>
    <xf numFmtId="168" fontId="61" fillId="0" borderId="10" xfId="214" applyNumberFormat="1" applyFont="1" applyBorder="1" applyAlignment="1">
      <alignment vertical="center"/>
    </xf>
    <xf numFmtId="0" fontId="61" fillId="0" borderId="11" xfId="214" applyFont="1" applyBorder="1" applyAlignment="1">
      <alignment horizontal="left" vertical="center" indent="2"/>
    </xf>
    <xf numFmtId="0" fontId="65" fillId="0" borderId="0" xfId="214" applyFont="1" applyAlignment="1">
      <alignment vertical="center"/>
    </xf>
    <xf numFmtId="167" fontId="65" fillId="0" borderId="0" xfId="214" applyNumberFormat="1" applyFont="1" applyAlignment="1">
      <alignment vertical="center"/>
    </xf>
    <xf numFmtId="0" fontId="67" fillId="0" borderId="0" xfId="214" applyFont="1" applyAlignment="1">
      <alignment vertical="center"/>
    </xf>
    <xf numFmtId="168" fontId="68" fillId="29" borderId="10" xfId="214" applyNumberFormat="1" applyFont="1" applyFill="1" applyBorder="1" applyAlignment="1">
      <alignment vertical="center"/>
    </xf>
    <xf numFmtId="0" fontId="68" fillId="29" borderId="0" xfId="214" applyFont="1" applyFill="1" applyAlignment="1">
      <alignment vertical="center"/>
    </xf>
    <xf numFmtId="0" fontId="68" fillId="29" borderId="11" xfId="214" applyFont="1" applyFill="1" applyBorder="1" applyAlignment="1">
      <alignment horizontal="left" vertical="center" indent="3"/>
    </xf>
    <xf numFmtId="0" fontId="59" fillId="0" borderId="0" xfId="214" applyFont="1" applyAlignment="1">
      <alignment vertical="center"/>
    </xf>
    <xf numFmtId="38" fontId="59" fillId="0" borderId="12" xfId="214" applyNumberFormat="1" applyFont="1" applyBorder="1" applyAlignment="1">
      <alignment vertical="center"/>
    </xf>
    <xf numFmtId="0" fontId="69" fillId="0" borderId="0" xfId="214" applyFont="1" applyAlignment="1">
      <alignment vertical="center"/>
    </xf>
    <xf numFmtId="0" fontId="69" fillId="0" borderId="12" xfId="214" applyFont="1" applyBorder="1" applyAlignment="1">
      <alignment horizontal="right" vertical="center"/>
    </xf>
    <xf numFmtId="0" fontId="65" fillId="0" borderId="0" xfId="214" applyFont="1" applyAlignment="1">
      <alignment horizontal="right" vertical="center"/>
    </xf>
    <xf numFmtId="0" fontId="65" fillId="0" borderId="13" xfId="214" applyFont="1" applyBorder="1" applyAlignment="1">
      <alignment horizontal="right" vertical="center"/>
    </xf>
    <xf numFmtId="0" fontId="70" fillId="0" borderId="0" xfId="214" applyFont="1"/>
    <xf numFmtId="0" fontId="71" fillId="0" borderId="0" xfId="214" applyFont="1"/>
    <xf numFmtId="0" fontId="71" fillId="0" borderId="0" xfId="214" applyFont="1" applyAlignment="1">
      <alignment horizontal="left"/>
    </xf>
    <xf numFmtId="0" fontId="73" fillId="0" borderId="0" xfId="214" applyFont="1" applyAlignment="1">
      <alignment vertical="center"/>
    </xf>
    <xf numFmtId="0" fontId="74" fillId="30" borderId="0" xfId="214" applyFont="1" applyFill="1" applyAlignment="1">
      <alignment vertical="center"/>
    </xf>
    <xf numFmtId="0" fontId="75" fillId="0" borderId="0" xfId="214" applyFont="1" applyAlignment="1">
      <alignment vertical="center"/>
    </xf>
    <xf numFmtId="3" fontId="76" fillId="0" borderId="0" xfId="214" applyNumberFormat="1" applyFont="1" applyAlignment="1">
      <alignment vertical="center"/>
    </xf>
    <xf numFmtId="0" fontId="76" fillId="0" borderId="0" xfId="214" applyFont="1" applyAlignment="1">
      <alignment vertical="center"/>
    </xf>
    <xf numFmtId="0" fontId="76" fillId="0" borderId="0" xfId="214" applyFont="1" applyAlignment="1">
      <alignment horizontal="left" vertical="center" indent="2"/>
    </xf>
    <xf numFmtId="0" fontId="70" fillId="0" borderId="0" xfId="214" applyFont="1" applyAlignment="1">
      <alignment vertical="center"/>
    </xf>
    <xf numFmtId="3" fontId="77" fillId="0" borderId="10" xfId="214" applyNumberFormat="1" applyFont="1" applyBorder="1" applyAlignment="1">
      <alignment vertical="center"/>
    </xf>
    <xf numFmtId="0" fontId="77" fillId="0" borderId="0" xfId="214" applyFont="1" applyAlignment="1">
      <alignment vertical="center"/>
    </xf>
    <xf numFmtId="0" fontId="77" fillId="0" borderId="11" xfId="214" applyFont="1" applyBorder="1" applyAlignment="1">
      <alignment horizontal="left" vertical="center" wrapText="1" indent="3"/>
    </xf>
    <xf numFmtId="3" fontId="77" fillId="0" borderId="14" xfId="214" applyNumberFormat="1" applyFont="1" applyBorder="1" applyAlignment="1">
      <alignment vertical="center"/>
    </xf>
    <xf numFmtId="0" fontId="77" fillId="0" borderId="14" xfId="214" applyFont="1" applyBorder="1" applyAlignment="1">
      <alignment horizontal="left" vertical="center" indent="2"/>
    </xf>
    <xf numFmtId="0" fontId="78" fillId="0" borderId="0" xfId="214" applyFont="1" applyAlignment="1">
      <alignment horizontal="left" vertical="center" indent="1"/>
    </xf>
    <xf numFmtId="0" fontId="79" fillId="0" borderId="0" xfId="214" applyFont="1" applyAlignment="1">
      <alignment vertical="center"/>
    </xf>
    <xf numFmtId="0" fontId="80" fillId="0" borderId="0" xfId="214" applyFont="1" applyAlignment="1">
      <alignment vertical="center"/>
    </xf>
    <xf numFmtId="0" fontId="81" fillId="0" borderId="0" xfId="214" applyFont="1" applyAlignment="1">
      <alignment vertical="center"/>
    </xf>
    <xf numFmtId="0" fontId="82" fillId="0" borderId="0" xfId="214" applyFont="1" applyAlignment="1">
      <alignment horizontal="right" vertical="center"/>
    </xf>
    <xf numFmtId="0" fontId="48" fillId="0" borderId="0" xfId="204" applyFont="1" applyAlignment="1">
      <alignment vertical="center"/>
    </xf>
    <xf numFmtId="0" fontId="48" fillId="0" borderId="0" xfId="204" applyFont="1" applyAlignment="1">
      <alignment horizontal="center" vertical="center" wrapText="1"/>
    </xf>
    <xf numFmtId="0" fontId="51" fillId="0" borderId="0" xfId="204" applyFont="1" applyAlignment="1">
      <alignment horizontal="center" vertical="center" wrapText="1"/>
    </xf>
    <xf numFmtId="0" fontId="72" fillId="0" borderId="0" xfId="214" applyFont="1" applyAlignment="1">
      <alignment horizontal="center" vertical="center"/>
    </xf>
    <xf numFmtId="0" fontId="65" fillId="0" borderId="13" xfId="214" applyFont="1" applyBorder="1" applyAlignment="1">
      <alignment horizontal="right" vertical="center"/>
    </xf>
    <xf numFmtId="0" fontId="65" fillId="0" borderId="12" xfId="214" applyFont="1" applyBorder="1" applyAlignment="1">
      <alignment horizontal="right" vertical="center"/>
    </xf>
    <xf numFmtId="0" fontId="48" fillId="0" borderId="0" xfId="204" applyFont="1" applyAlignment="1">
      <alignment horizontal="center" vertical="center"/>
    </xf>
    <xf numFmtId="0" fontId="51" fillId="0" borderId="0" xfId="204" applyFont="1" applyAlignment="1">
      <alignment horizontal="center" vertical="center"/>
    </xf>
    <xf numFmtId="167" fontId="74" fillId="30" borderId="0" xfId="214" applyNumberFormat="1" applyFont="1" applyFill="1" applyBorder="1" applyAlignment="1">
      <alignment vertical="center"/>
    </xf>
    <xf numFmtId="0" fontId="74" fillId="30" borderId="0" xfId="214" applyFont="1" applyFill="1" applyBorder="1" applyAlignment="1">
      <alignment vertical="center"/>
    </xf>
    <xf numFmtId="0" fontId="74" fillId="0" borderId="0" xfId="214" applyFont="1" applyBorder="1" applyAlignment="1">
      <alignment vertical="center"/>
    </xf>
    <xf numFmtId="0" fontId="65" fillId="0" borderId="0" xfId="214" applyFont="1" applyBorder="1" applyAlignment="1">
      <alignment horizontal="right" vertical="center"/>
    </xf>
    <xf numFmtId="0" fontId="81" fillId="0" borderId="0" xfId="214" applyFont="1" applyBorder="1" applyAlignment="1">
      <alignment vertical="center"/>
    </xf>
    <xf numFmtId="0" fontId="69" fillId="0" borderId="16" xfId="214" applyFont="1" applyBorder="1" applyAlignment="1">
      <alignment horizontal="right" vertical="center"/>
    </xf>
    <xf numFmtId="0" fontId="69" fillId="0" borderId="0" xfId="214" applyFont="1" applyBorder="1" applyAlignment="1">
      <alignment vertical="center"/>
    </xf>
    <xf numFmtId="0" fontId="80" fillId="0" borderId="0" xfId="214" applyFont="1" applyBorder="1" applyAlignment="1">
      <alignment vertical="center"/>
    </xf>
    <xf numFmtId="0" fontId="60" fillId="0" borderId="0" xfId="214" applyFont="1" applyBorder="1" applyAlignment="1">
      <alignment vertical="center"/>
    </xf>
    <xf numFmtId="0" fontId="74" fillId="0" borderId="15" xfId="214" applyFont="1" applyBorder="1" applyAlignment="1">
      <alignment vertical="center"/>
    </xf>
    <xf numFmtId="38" fontId="74" fillId="0" borderId="0" xfId="214" applyNumberFormat="1" applyFont="1" applyBorder="1" applyAlignment="1">
      <alignment vertical="center"/>
    </xf>
    <xf numFmtId="0" fontId="79" fillId="0" borderId="0" xfId="214" applyFont="1" applyBorder="1" applyAlignment="1">
      <alignment vertical="center"/>
    </xf>
    <xf numFmtId="0" fontId="70" fillId="0" borderId="0" xfId="214" applyFont="1" applyBorder="1" applyAlignment="1">
      <alignment vertical="center"/>
    </xf>
    <xf numFmtId="0" fontId="79" fillId="0" borderId="17" xfId="214" applyFont="1" applyBorder="1" applyAlignment="1">
      <alignment vertical="center"/>
    </xf>
    <xf numFmtId="3" fontId="77" fillId="0" borderId="0" xfId="214" applyNumberFormat="1" applyFont="1" applyBorder="1" applyAlignment="1">
      <alignment vertical="center"/>
    </xf>
    <xf numFmtId="38" fontId="59" fillId="0" borderId="18" xfId="214" applyNumberFormat="1" applyFont="1" applyBorder="1" applyAlignment="1">
      <alignment vertical="center"/>
    </xf>
    <xf numFmtId="0" fontId="69" fillId="0" borderId="19" xfId="214" applyFont="1" applyBorder="1" applyAlignment="1">
      <alignment horizontal="right" vertical="center"/>
    </xf>
  </cellXfs>
  <cellStyles count="21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7" xr:uid="{00000000-0005-0000-0000-000083000000}"/>
    <cellStyle name="Normal 11" xfId="131" xr:uid="{00000000-0005-0000-0000-000084000000}"/>
    <cellStyle name="Normal 12" xfId="132" xr:uid="{00000000-0005-0000-0000-000085000000}"/>
    <cellStyle name="Normal 13" xfId="205" xr:uid="{00000000-0005-0000-0000-000086000000}"/>
    <cellStyle name="Normal 13 2" xfId="210" xr:uid="{00000000-0005-0000-0000-000087000000}"/>
    <cellStyle name="Normal 13 3" xfId="211" xr:uid="{00000000-0005-0000-0000-000088000000}"/>
    <cellStyle name="Normal 14" xfId="213" xr:uid="{00000000-0005-0000-0000-000089000000}"/>
    <cellStyle name="Normal 15" xfId="214" xr:uid="{4B6FE106-6478-4241-8E63-2A146527B891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1" xr:uid="{00000000-0005-0000-0000-00008D000000}"/>
    <cellStyle name="Normal 2 4 2" xfId="204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2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ta" xfId="148" builtinId="10" customBuiltin="1"/>
    <cellStyle name="Nota 2" xfId="149" xr:uid="{00000000-0005-0000-0000-00009F000000}"/>
    <cellStyle name="Nota 3" xfId="150" xr:uid="{00000000-0005-0000-0000-0000A0000000}"/>
    <cellStyle name="Nota 4" xfId="151" xr:uid="{00000000-0005-0000-0000-0000A1000000}"/>
    <cellStyle name="Ruim" xfId="121" builtinId="27" customBuiltin="1"/>
    <cellStyle name="Saída" xfId="152" builtinId="21" customBuiltin="1"/>
    <cellStyle name="Saída 2" xfId="153" xr:uid="{00000000-0005-0000-0000-0000A3000000}"/>
    <cellStyle name="Saída 3" xfId="154" xr:uid="{00000000-0005-0000-0000-0000A4000000}"/>
    <cellStyle name="Saída 4" xfId="155" xr:uid="{00000000-0005-0000-0000-0000A5000000}"/>
    <cellStyle name="Separador de milhares 11" xfId="156" xr:uid="{00000000-0005-0000-0000-0000A6000000}"/>
    <cellStyle name="Separador de milhares 2" xfId="157" xr:uid="{00000000-0005-0000-0000-0000A7000000}"/>
    <cellStyle name="Separador de milhares 2 2" xfId="158" xr:uid="{00000000-0005-0000-0000-0000A8000000}"/>
    <cellStyle name="Separador de milhares 2 2 2" xfId="159" xr:uid="{00000000-0005-0000-0000-0000A9000000}"/>
    <cellStyle name="Separador de milhares 2 3" xfId="160" xr:uid="{00000000-0005-0000-0000-0000AA000000}"/>
    <cellStyle name="Separador de milhares 2 4" xfId="161" xr:uid="{00000000-0005-0000-0000-0000AB000000}"/>
    <cellStyle name="Separador de milhares 2 7" xfId="162" xr:uid="{00000000-0005-0000-0000-0000AC000000}"/>
    <cellStyle name="Separador de milhares 2 7 2" xfId="163" xr:uid="{00000000-0005-0000-0000-0000AD000000}"/>
    <cellStyle name="Separador de milhares 3" xfId="164" xr:uid="{00000000-0005-0000-0000-0000AE000000}"/>
    <cellStyle name="Separador de milhares 3 2" xfId="165" xr:uid="{00000000-0005-0000-0000-0000AF000000}"/>
    <cellStyle name="Separador de milhares 4" xfId="166" xr:uid="{00000000-0005-0000-0000-0000B0000000}"/>
    <cellStyle name="Separador de milhares 5" xfId="167" xr:uid="{00000000-0005-0000-0000-0000B1000000}"/>
    <cellStyle name="Separador de milhares 5 2" xfId="168" xr:uid="{00000000-0005-0000-0000-0000B2000000}"/>
    <cellStyle name="Separador de milhares 7" xfId="169" xr:uid="{00000000-0005-0000-0000-0000B3000000}"/>
    <cellStyle name="Separador de milhares 8" xfId="170" xr:uid="{00000000-0005-0000-0000-0000B4000000}"/>
    <cellStyle name="Texto de Aviso" xfId="171" builtinId="11" customBuiltin="1"/>
    <cellStyle name="Texto de Aviso 2" xfId="172" xr:uid="{00000000-0005-0000-0000-0000B6000000}"/>
    <cellStyle name="Texto de Aviso 3" xfId="173" xr:uid="{00000000-0005-0000-0000-0000B7000000}"/>
    <cellStyle name="Texto de Aviso 4" xfId="174" xr:uid="{00000000-0005-0000-0000-0000B8000000}"/>
    <cellStyle name="Texto Explicativo" xfId="175" builtinId="53" customBuiltin="1"/>
    <cellStyle name="Texto Explicativo 2" xfId="176" xr:uid="{00000000-0005-0000-0000-0000BA000000}"/>
    <cellStyle name="Texto Explicativo 3" xfId="177" xr:uid="{00000000-0005-0000-0000-0000BB000000}"/>
    <cellStyle name="Texto Explicativo 4" xfId="178" xr:uid="{00000000-0005-0000-0000-0000BC000000}"/>
    <cellStyle name="Título" xfId="179" builtinId="15" customBuiltin="1"/>
    <cellStyle name="Título 1" xfId="180" builtinId="16" customBuiltin="1"/>
    <cellStyle name="Título 1 2" xfId="181" xr:uid="{00000000-0005-0000-0000-0000BF000000}"/>
    <cellStyle name="Título 1 3" xfId="182" xr:uid="{00000000-0005-0000-0000-0000C0000000}"/>
    <cellStyle name="Título 1 4" xfId="183" xr:uid="{00000000-0005-0000-0000-0000C1000000}"/>
    <cellStyle name="Título 2" xfId="184" builtinId="17" customBuiltin="1"/>
    <cellStyle name="Título 2 2" xfId="185" xr:uid="{00000000-0005-0000-0000-0000C3000000}"/>
    <cellStyle name="Título 2 3" xfId="186" xr:uid="{00000000-0005-0000-0000-0000C4000000}"/>
    <cellStyle name="Título 2 4" xfId="187" xr:uid="{00000000-0005-0000-0000-0000C5000000}"/>
    <cellStyle name="Título 3" xfId="188" builtinId="18" customBuiltin="1"/>
    <cellStyle name="Título 3 2" xfId="189" xr:uid="{00000000-0005-0000-0000-0000C7000000}"/>
    <cellStyle name="Título 3 3" xfId="190" xr:uid="{00000000-0005-0000-0000-0000C8000000}"/>
    <cellStyle name="Título 3 4" xfId="191" xr:uid="{00000000-0005-0000-0000-0000C9000000}"/>
    <cellStyle name="Título 4" xfId="192" builtinId="19" customBuiltin="1"/>
    <cellStyle name="Título 4 2" xfId="193" xr:uid="{00000000-0005-0000-0000-0000CB000000}"/>
    <cellStyle name="Título 4 3" xfId="194" xr:uid="{00000000-0005-0000-0000-0000CC000000}"/>
    <cellStyle name="Título 4 4" xfId="195" xr:uid="{00000000-0005-0000-0000-0000CD000000}"/>
    <cellStyle name="Total" xfId="196" builtinId="25" customBuiltin="1"/>
    <cellStyle name="Total 2" xfId="197" xr:uid="{00000000-0005-0000-0000-0000CF000000}"/>
    <cellStyle name="Total 3" xfId="198" xr:uid="{00000000-0005-0000-0000-0000D0000000}"/>
    <cellStyle name="Total 4" xfId="199" xr:uid="{00000000-0005-0000-0000-0000D1000000}"/>
    <cellStyle name="Vírgula" xfId="200" builtinId="3"/>
    <cellStyle name="Vírgula 2" xfId="202" xr:uid="{00000000-0005-0000-0000-0000D3000000}"/>
    <cellStyle name="Vírgula 2 2" xfId="209" xr:uid="{00000000-0005-0000-0000-0000D4000000}"/>
    <cellStyle name="Vírgula 3" xfId="203" xr:uid="{00000000-0005-0000-0000-0000D5000000}"/>
    <cellStyle name="Vírgula 3 2" xfId="208" xr:uid="{00000000-0005-0000-0000-0000D6000000}"/>
    <cellStyle name="Vírgula 4" xfId="206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009A46"/>
      <color rgb="FF00863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46464</xdr:colOff>
      <xdr:row>0</xdr:row>
      <xdr:rowOff>2</xdr:rowOff>
    </xdr:from>
    <xdr:to>
      <xdr:col>1</xdr:col>
      <xdr:colOff>1019734</xdr:colOff>
      <xdr:row>0</xdr:row>
      <xdr:rowOff>497660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71E32E-3A0B-4983-A364-4A82703C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2"/>
          <a:ext cx="5825417" cy="497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11615</xdr:rowOff>
    </xdr:from>
    <xdr:to>
      <xdr:col>1</xdr:col>
      <xdr:colOff>1131794</xdr:colOff>
      <xdr:row>0</xdr:row>
      <xdr:rowOff>519079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7A7759-4014-468A-B559-E106A875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15"/>
          <a:ext cx="5815853" cy="507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27213</xdr:colOff>
      <xdr:row>0</xdr:row>
      <xdr:rowOff>2</xdr:rowOff>
    </xdr:from>
    <xdr:ext cx="7118582" cy="693962"/>
    <xdr:pic>
      <xdr:nvPicPr>
        <xdr:cNvPr id="2" name="Imagem 1">
          <a:extLst>
            <a:ext uri="{FF2B5EF4-FFF2-40B4-BE49-F238E27FC236}">
              <a16:creationId xmlns:a16="http://schemas.microsoft.com/office/drawing/2014/main" id="{D63D80B0-BB08-4634-9902-07A223901C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2"/>
          <a:ext cx="7118582" cy="6939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512844" cy="608517"/>
    <xdr:pic>
      <xdr:nvPicPr>
        <xdr:cNvPr id="2" name="Imagem 1">
          <a:extLst>
            <a:ext uri="{FF2B5EF4-FFF2-40B4-BE49-F238E27FC236}">
              <a16:creationId xmlns:a16="http://schemas.microsoft.com/office/drawing/2014/main" id="{F6F97B9D-941B-449E-B4F7-776F1746F7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7512844" cy="6085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87CF-3602-4648-940F-BE3D61B03EE7}">
  <dimension ref="A1:F27"/>
  <sheetViews>
    <sheetView showGridLines="0" tabSelected="1" zoomScale="85" zoomScaleNormal="85" workbookViewId="0">
      <selection activeCell="M18" sqref="M18"/>
    </sheetView>
  </sheetViews>
  <sheetFormatPr defaultColWidth="6.85546875" defaultRowHeight="15" customHeight="1" x14ac:dyDescent="0.2"/>
  <cols>
    <col min="1" max="1" width="72.7109375" style="1" customWidth="1"/>
    <col min="2" max="2" width="15.5703125" style="1" bestFit="1" customWidth="1"/>
    <col min="3" max="16384" width="6.85546875" style="1"/>
  </cols>
  <sheetData>
    <row r="1" spans="1:2" s="2" customFormat="1" ht="50.1" customHeight="1" x14ac:dyDescent="0.2"/>
    <row r="2" spans="1:2" s="3" customFormat="1" ht="24.95" customHeight="1" x14ac:dyDescent="0.2">
      <c r="A2" s="88" t="s">
        <v>36</v>
      </c>
      <c r="B2" s="88"/>
    </row>
    <row r="3" spans="1:2" s="3" customFormat="1" ht="24.95" customHeight="1" x14ac:dyDescent="0.2">
      <c r="A3" s="87" t="s">
        <v>18</v>
      </c>
      <c r="B3" s="87"/>
    </row>
    <row r="4" spans="1:2" s="3" customFormat="1" ht="24.95" customHeight="1" x14ac:dyDescent="0.2">
      <c r="A4" s="87" t="s">
        <v>37</v>
      </c>
      <c r="B4" s="87"/>
    </row>
    <row r="5" spans="1:2" s="2" customFormat="1" ht="24.95" customHeight="1" x14ac:dyDescent="0.2"/>
    <row r="6" spans="1:2" s="5" customFormat="1" ht="24.95" customHeight="1" x14ac:dyDescent="0.2">
      <c r="A6" s="10" t="s">
        <v>2</v>
      </c>
      <c r="B6" s="11">
        <f>B7+B13</f>
        <v>20621903.300000004</v>
      </c>
    </row>
    <row r="7" spans="1:2" s="5" customFormat="1" ht="24.95" customHeight="1" x14ac:dyDescent="0.2">
      <c r="A7" s="12" t="s">
        <v>3</v>
      </c>
      <c r="B7" s="13">
        <f>SUM(B8:B12)</f>
        <v>18727409.130000003</v>
      </c>
    </row>
    <row r="8" spans="1:2" s="5" customFormat="1" ht="24.95" customHeight="1" x14ac:dyDescent="0.2">
      <c r="A8" s="6" t="s">
        <v>27</v>
      </c>
      <c r="B8" s="14">
        <v>138430.94999999998</v>
      </c>
    </row>
    <row r="9" spans="1:2" s="5" customFormat="1" ht="24.95" customHeight="1" x14ac:dyDescent="0.2">
      <c r="A9" s="6" t="s">
        <v>29</v>
      </c>
      <c r="B9" s="14">
        <v>16109586.330000002</v>
      </c>
    </row>
    <row r="10" spans="1:2" s="5" customFormat="1" ht="24.95" customHeight="1" x14ac:dyDescent="0.2">
      <c r="A10" s="6" t="s">
        <v>34</v>
      </c>
      <c r="B10" s="14">
        <v>2076964.6400000001</v>
      </c>
    </row>
    <row r="11" spans="1:2" s="5" customFormat="1" ht="24.95" customHeight="1" x14ac:dyDescent="0.2">
      <c r="A11" s="6" t="s">
        <v>32</v>
      </c>
      <c r="B11" s="14">
        <v>12379.43</v>
      </c>
    </row>
    <row r="12" spans="1:2" s="5" customFormat="1" ht="24.95" customHeight="1" x14ac:dyDescent="0.2">
      <c r="A12" s="6" t="s">
        <v>7</v>
      </c>
      <c r="B12" s="14">
        <v>390047.78</v>
      </c>
    </row>
    <row r="13" spans="1:2" s="5" customFormat="1" ht="24.95" customHeight="1" x14ac:dyDescent="0.2">
      <c r="A13" s="12" t="s">
        <v>8</v>
      </c>
      <c r="B13" s="13">
        <f>B14</f>
        <v>1894494.1700000002</v>
      </c>
    </row>
    <row r="14" spans="1:2" s="5" customFormat="1" ht="24.95" customHeight="1" x14ac:dyDescent="0.2">
      <c r="A14" s="6" t="s">
        <v>23</v>
      </c>
      <c r="B14" s="14">
        <v>1894494.1700000002</v>
      </c>
    </row>
    <row r="15" spans="1:2" s="5" customFormat="1" ht="24.95" customHeight="1" x14ac:dyDescent="0.2">
      <c r="A15" s="10" t="s">
        <v>4</v>
      </c>
      <c r="B15" s="11">
        <f>B16+B22+B23</f>
        <v>20621903.089999996</v>
      </c>
    </row>
    <row r="16" spans="1:2" s="5" customFormat="1" ht="24.95" customHeight="1" x14ac:dyDescent="0.2">
      <c r="A16" s="12" t="s">
        <v>3</v>
      </c>
      <c r="B16" s="13">
        <f>SUM(B17:B21)</f>
        <v>11835465.43</v>
      </c>
    </row>
    <row r="17" spans="1:6" s="5" customFormat="1" ht="24.95" customHeight="1" x14ac:dyDescent="0.2">
      <c r="A17" s="6" t="s">
        <v>5</v>
      </c>
      <c r="B17" s="14">
        <v>742757.71999999986</v>
      </c>
    </row>
    <row r="18" spans="1:6" s="5" customFormat="1" ht="24.95" customHeight="1" x14ac:dyDescent="0.2">
      <c r="A18" s="6" t="s">
        <v>9</v>
      </c>
      <c r="B18" s="14">
        <v>177171.52000000002</v>
      </c>
    </row>
    <row r="19" spans="1:6" s="5" customFormat="1" ht="24.95" customHeight="1" x14ac:dyDescent="0.2">
      <c r="A19" s="6" t="s">
        <v>13</v>
      </c>
      <c r="B19" s="14">
        <v>8571503.8399999999</v>
      </c>
    </row>
    <row r="20" spans="1:6" s="5" customFormat="1" ht="24.95" customHeight="1" x14ac:dyDescent="0.2">
      <c r="A20" s="6" t="s">
        <v>10</v>
      </c>
      <c r="B20" s="14">
        <v>1007678.82</v>
      </c>
    </row>
    <row r="21" spans="1:6" s="5" customFormat="1" ht="24.95" customHeight="1" x14ac:dyDescent="0.2">
      <c r="A21" s="6" t="s">
        <v>20</v>
      </c>
      <c r="B21" s="14">
        <v>1336353.53</v>
      </c>
      <c r="F21" s="28" t="s">
        <v>38</v>
      </c>
    </row>
    <row r="22" spans="1:6" s="5" customFormat="1" ht="24.95" customHeight="1" x14ac:dyDescent="0.2">
      <c r="A22" s="12" t="s">
        <v>11</v>
      </c>
      <c r="B22" s="13">
        <v>0</v>
      </c>
    </row>
    <row r="23" spans="1:6" s="5" customFormat="1" ht="24.95" customHeight="1" x14ac:dyDescent="0.2">
      <c r="A23" s="12" t="s">
        <v>14</v>
      </c>
      <c r="B23" s="13">
        <f>SUM(B24:B25)</f>
        <v>8786437.6599999946</v>
      </c>
    </row>
    <row r="24" spans="1:6" s="5" customFormat="1" ht="24.95" customHeight="1" x14ac:dyDescent="0.2">
      <c r="A24" s="6" t="s">
        <v>28</v>
      </c>
      <c r="B24" s="14">
        <v>8821255.9899999946</v>
      </c>
    </row>
    <row r="25" spans="1:6" s="5" customFormat="1" ht="24.95" customHeight="1" x14ac:dyDescent="0.2">
      <c r="A25" s="6" t="s">
        <v>16</v>
      </c>
      <c r="B25" s="14">
        <v>-34818.329999999405</v>
      </c>
    </row>
    <row r="27" spans="1:6" ht="14.25" customHeight="1" x14ac:dyDescent="0.2"/>
  </sheetData>
  <mergeCells count="3">
    <mergeCell ref="A4:B4"/>
    <mergeCell ref="A2:B2"/>
    <mergeCell ref="A3:B3"/>
  </mergeCells>
  <printOptions horizontalCentered="1"/>
  <pageMargins left="0.59055118110236227" right="0.59055118110236227" top="1.1811023622047245" bottom="0.59055118110236227" header="0.70866141732283472" footer="0.51181102362204722"/>
  <pageSetup paperSize="9" scale="80" orientation="portrait" r:id="rId1"/>
  <headerFooter>
    <oddFooter>&amp;C&amp;"Verdana,Normal"&amp;8&amp;P de &amp;N</oddFooter>
  </headerFooter>
  <ignoredErrors>
    <ignoredError sqref="B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BA1A-C3F2-43CA-A32F-8A08B4A386EA}">
  <dimension ref="A1:I32"/>
  <sheetViews>
    <sheetView showGridLines="0" zoomScale="85" zoomScaleNormal="85" workbookViewId="0">
      <selection activeCell="A3" sqref="A3:B3"/>
    </sheetView>
  </sheetViews>
  <sheetFormatPr defaultColWidth="6.85546875" defaultRowHeight="15" customHeight="1" x14ac:dyDescent="0.2"/>
  <cols>
    <col min="1" max="1" width="70.28515625" style="2" customWidth="1"/>
    <col min="2" max="2" width="17.140625" style="2" bestFit="1" customWidth="1"/>
    <col min="3" max="3" width="6.85546875" style="2"/>
    <col min="4" max="4" width="11.7109375" style="2" bestFit="1" customWidth="1"/>
    <col min="5" max="16384" width="6.85546875" style="2"/>
  </cols>
  <sheetData>
    <row r="1" spans="1:9" ht="50.1" customHeight="1" x14ac:dyDescent="0.2"/>
    <row r="2" spans="1:9" s="3" customFormat="1" ht="24.95" customHeight="1" x14ac:dyDescent="0.2">
      <c r="A2" s="88" t="s">
        <v>36</v>
      </c>
      <c r="B2" s="88"/>
      <c r="C2" s="25"/>
      <c r="D2" s="25"/>
      <c r="E2" s="25"/>
      <c r="F2" s="25"/>
      <c r="G2" s="25"/>
    </row>
    <row r="3" spans="1:9" s="3" customFormat="1" ht="24.95" customHeight="1" x14ac:dyDescent="0.2">
      <c r="A3" s="87" t="s">
        <v>18</v>
      </c>
      <c r="B3" s="87"/>
      <c r="C3" s="26"/>
      <c r="D3" s="26"/>
      <c r="E3" s="26"/>
      <c r="F3" s="26"/>
      <c r="G3" s="26"/>
    </row>
    <row r="4" spans="1:9" s="3" customFormat="1" ht="24.95" customHeight="1" x14ac:dyDescent="0.2">
      <c r="A4" s="87" t="s">
        <v>39</v>
      </c>
      <c r="B4" s="87"/>
      <c r="C4" s="26"/>
      <c r="D4" s="26"/>
      <c r="E4" s="26"/>
      <c r="F4" s="26"/>
      <c r="G4" s="26"/>
      <c r="H4" s="26"/>
      <c r="I4" s="26"/>
    </row>
    <row r="5" spans="1:9" ht="24.95" customHeight="1" x14ac:dyDescent="0.2">
      <c r="A5" s="4"/>
    </row>
    <row r="6" spans="1:9" s="5" customFormat="1" ht="24.95" customHeight="1" x14ac:dyDescent="0.2">
      <c r="A6" s="10" t="s">
        <v>0</v>
      </c>
      <c r="B6" s="11">
        <f>SUM(B7:B9)</f>
        <v>7458358.54</v>
      </c>
      <c r="C6" s="15"/>
      <c r="D6" s="8"/>
      <c r="F6" s="15"/>
    </row>
    <row r="7" spans="1:9" s="5" customFormat="1" ht="24.95" customHeight="1" x14ac:dyDescent="0.2">
      <c r="A7" s="6" t="s">
        <v>19</v>
      </c>
      <c r="B7" s="14">
        <v>7384736.2000000002</v>
      </c>
    </row>
    <row r="8" spans="1:9" s="5" customFormat="1" ht="24.95" customHeight="1" x14ac:dyDescent="0.2">
      <c r="A8" s="6" t="s">
        <v>31</v>
      </c>
      <c r="B8" s="14">
        <v>916.80000000000007</v>
      </c>
    </row>
    <row r="9" spans="1:9" s="5" customFormat="1" ht="24.95" customHeight="1" x14ac:dyDescent="0.2">
      <c r="A9" s="6" t="s">
        <v>30</v>
      </c>
      <c r="B9" s="14">
        <v>72705.539999999994</v>
      </c>
    </row>
    <row r="10" spans="1:9" s="5" customFormat="1" ht="24.95" customHeight="1" x14ac:dyDescent="0.2">
      <c r="A10" s="6"/>
      <c r="B10" s="20"/>
      <c r="C10" s="9"/>
      <c r="E10" s="9"/>
      <c r="F10" s="7"/>
    </row>
    <row r="11" spans="1:9" s="5" customFormat="1" ht="24.95" customHeight="1" x14ac:dyDescent="0.2">
      <c r="A11" s="10" t="s">
        <v>1</v>
      </c>
      <c r="B11" s="11">
        <f t="shared" ref="B11" si="0">SUM(B12:B19)</f>
        <v>-7499513.9000000004</v>
      </c>
      <c r="C11" s="15"/>
      <c r="D11" s="8"/>
      <c r="F11" s="15"/>
    </row>
    <row r="12" spans="1:9" s="5" customFormat="1" ht="24.95" customHeight="1" x14ac:dyDescent="0.2">
      <c r="A12" s="16" t="s">
        <v>17</v>
      </c>
      <c r="B12" s="14">
        <v>-5152639.1999999993</v>
      </c>
    </row>
    <row r="13" spans="1:9" s="5" customFormat="1" ht="24.95" customHeight="1" x14ac:dyDescent="0.2">
      <c r="A13" s="16" t="s">
        <v>22</v>
      </c>
      <c r="B13" s="14">
        <v>-1289396.02</v>
      </c>
    </row>
    <row r="14" spans="1:9" s="5" customFormat="1" ht="24.95" customHeight="1" x14ac:dyDescent="0.2">
      <c r="A14" s="16" t="s">
        <v>21</v>
      </c>
      <c r="B14" s="14">
        <v>-795562.78</v>
      </c>
      <c r="C14" s="15"/>
    </row>
    <row r="15" spans="1:9" s="5" customFormat="1" ht="24.95" customHeight="1" x14ac:dyDescent="0.2">
      <c r="A15" s="16" t="s">
        <v>33</v>
      </c>
      <c r="B15" s="27">
        <v>-74870.200000000012</v>
      </c>
      <c r="C15" s="15"/>
    </row>
    <row r="16" spans="1:9" s="5" customFormat="1" ht="24.95" customHeight="1" x14ac:dyDescent="0.2">
      <c r="A16" s="16" t="s">
        <v>35</v>
      </c>
      <c r="B16" s="27">
        <v>-140215.23000000001</v>
      </c>
      <c r="C16" s="15"/>
    </row>
    <row r="17" spans="1:3" s="5" customFormat="1" ht="24.95" customHeight="1" x14ac:dyDescent="0.2">
      <c r="A17" s="16" t="s">
        <v>25</v>
      </c>
      <c r="B17" s="14">
        <v>-16536.91</v>
      </c>
      <c r="C17" s="15"/>
    </row>
    <row r="18" spans="1:3" s="5" customFormat="1" ht="24.95" customHeight="1" x14ac:dyDescent="0.2">
      <c r="A18" s="16" t="s">
        <v>24</v>
      </c>
      <c r="B18" s="14">
        <v>-16561.57</v>
      </c>
      <c r="C18" s="15"/>
    </row>
    <row r="19" spans="1:3" s="5" customFormat="1" ht="24.95" customHeight="1" x14ac:dyDescent="0.2">
      <c r="A19" s="16" t="s">
        <v>26</v>
      </c>
      <c r="B19" s="14">
        <v>-13731.99</v>
      </c>
      <c r="C19" s="15"/>
    </row>
    <row r="20" spans="1:3" s="5" customFormat="1" ht="24.95" customHeight="1" x14ac:dyDescent="0.2">
      <c r="A20" s="6"/>
      <c r="B20" s="22"/>
    </row>
    <row r="21" spans="1:3" s="5" customFormat="1" ht="24.95" customHeight="1" x14ac:dyDescent="0.2">
      <c r="A21" s="10" t="s">
        <v>15</v>
      </c>
      <c r="B21" s="11">
        <f t="shared" ref="B21" si="1">B6+B11</f>
        <v>-41155.360000000335</v>
      </c>
    </row>
    <row r="22" spans="1:3" s="5" customFormat="1" ht="24.95" customHeight="1" x14ac:dyDescent="0.2">
      <c r="A22" s="17"/>
      <c r="B22" s="21"/>
    </row>
    <row r="23" spans="1:3" s="5" customFormat="1" ht="24.95" customHeight="1" x14ac:dyDescent="0.2">
      <c r="A23" s="18" t="s">
        <v>12</v>
      </c>
      <c r="B23" s="23">
        <f t="shared" ref="B23" si="2">SUM(B24:B24)</f>
        <v>6337.0300000000007</v>
      </c>
    </row>
    <row r="24" spans="1:3" s="5" customFormat="1" ht="24.95" customHeight="1" x14ac:dyDescent="0.2">
      <c r="A24" s="6" t="s">
        <v>6</v>
      </c>
      <c r="B24" s="14">
        <v>6337.0300000000007</v>
      </c>
    </row>
    <row r="25" spans="1:3" s="5" customFormat="1" ht="24.95" customHeight="1" x14ac:dyDescent="0.2">
      <c r="A25" s="6"/>
      <c r="B25" s="20"/>
    </row>
    <row r="26" spans="1:3" s="5" customFormat="1" ht="24.95" customHeight="1" x14ac:dyDescent="0.2">
      <c r="A26" s="19" t="s">
        <v>16</v>
      </c>
      <c r="B26" s="24">
        <f t="shared" ref="B26" si="3">B21+B23</f>
        <v>-34818.330000000336</v>
      </c>
    </row>
    <row r="27" spans="1:3" s="5" customFormat="1" ht="15" customHeight="1" x14ac:dyDescent="0.2"/>
    <row r="28" spans="1:3" s="5" customFormat="1" ht="15" customHeight="1" x14ac:dyDescent="0.2"/>
    <row r="29" spans="1:3" s="5" customFormat="1" ht="15" customHeight="1" x14ac:dyDescent="0.2"/>
    <row r="30" spans="1:3" s="5" customFormat="1" ht="15" customHeight="1" x14ac:dyDescent="0.2"/>
    <row r="31" spans="1:3" ht="15" customHeight="1" x14ac:dyDescent="0.2">
      <c r="B31" s="5"/>
    </row>
    <row r="32" spans="1:3" ht="15" customHeight="1" x14ac:dyDescent="0.2">
      <c r="B32" s="5"/>
    </row>
  </sheetData>
  <mergeCells count="3">
    <mergeCell ref="A2:B2"/>
    <mergeCell ref="A3:B3"/>
    <mergeCell ref="A4:B4"/>
  </mergeCells>
  <printOptions horizontalCentered="1"/>
  <pageMargins left="0.59055118110236227" right="0.59055118110236227" top="1.1811023622047245" bottom="0.59055118110236227" header="0.51181102362204722" footer="0.51181102362204722"/>
  <pageSetup paperSize="9" scale="80" orientation="portrait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2C48-0E6C-4BF1-873C-87FD31A9732D}">
  <dimension ref="A1:O46"/>
  <sheetViews>
    <sheetView zoomScaleNormal="100" workbookViewId="0">
      <pane xSplit="2" ySplit="9" topLeftCell="C10" activePane="bottomRight" state="frozen"/>
      <selection activeCell="T41" sqref="T41"/>
      <selection pane="topRight" activeCell="T41" sqref="T41"/>
      <selection pane="bottomLeft" activeCell="T41" sqref="T41"/>
      <selection pane="bottomRight" activeCell="R13" sqref="R13:R14"/>
    </sheetView>
  </sheetViews>
  <sheetFormatPr defaultColWidth="9.140625" defaultRowHeight="15" x14ac:dyDescent="0.2"/>
  <cols>
    <col min="1" max="1" width="74.28515625" style="29" customWidth="1"/>
    <col min="2" max="2" width="2.7109375" style="29" customWidth="1"/>
    <col min="3" max="3" width="30" style="29" customWidth="1"/>
    <col min="4" max="14" width="16.7109375" style="29" hidden="1" customWidth="1"/>
    <col min="15" max="15" width="6.7109375" style="29" hidden="1" customWidth="1"/>
    <col min="16" max="16384" width="9.140625" style="29"/>
  </cols>
  <sheetData>
    <row r="1" spans="1:15" ht="53.25" customHeight="1" x14ac:dyDescent="0.2">
      <c r="A1" s="89"/>
      <c r="B1" s="89"/>
    </row>
    <row r="2" spans="1:15" ht="21.95" customHeight="1" x14ac:dyDescent="0.2">
      <c r="A2" s="89"/>
      <c r="B2" s="89"/>
    </row>
    <row r="3" spans="1:15" ht="33.75" customHeight="1" x14ac:dyDescent="0.2">
      <c r="A3" s="92" t="s">
        <v>76</v>
      </c>
      <c r="B3" s="92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30" customHeight="1" x14ac:dyDescent="0.2">
      <c r="A4" s="92" t="s">
        <v>75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s="66" customFormat="1" ht="21.95" customHeight="1" x14ac:dyDescent="0.25">
      <c r="A5" s="68"/>
      <c r="B5" s="67"/>
    </row>
    <row r="6" spans="1:15" s="64" customFormat="1" ht="14.25" x14ac:dyDescent="0.2">
      <c r="C6" s="65" t="s">
        <v>74</v>
      </c>
      <c r="D6" s="65" t="s">
        <v>73</v>
      </c>
      <c r="E6" s="65" t="s">
        <v>72</v>
      </c>
      <c r="F6" s="65" t="s">
        <v>71</v>
      </c>
      <c r="G6" s="65" t="s">
        <v>70</v>
      </c>
      <c r="H6" s="65" t="s">
        <v>69</v>
      </c>
      <c r="I6" s="65" t="s">
        <v>68</v>
      </c>
      <c r="J6" s="65" t="s">
        <v>67</v>
      </c>
      <c r="K6" s="65" t="s">
        <v>66</v>
      </c>
      <c r="L6" s="65" t="s">
        <v>65</v>
      </c>
      <c r="M6" s="65" t="s">
        <v>64</v>
      </c>
      <c r="N6" s="65" t="s">
        <v>63</v>
      </c>
      <c r="O6" s="90">
        <v>2024</v>
      </c>
    </row>
    <row r="7" spans="1:15" s="62" customFormat="1" ht="15.75" customHeight="1" thickBot="1" x14ac:dyDescent="0.25">
      <c r="C7" s="110">
        <v>2025</v>
      </c>
      <c r="D7" s="63">
        <v>2024</v>
      </c>
      <c r="E7" s="63">
        <v>2024</v>
      </c>
      <c r="F7" s="63">
        <v>2024</v>
      </c>
      <c r="G7" s="63">
        <v>2024</v>
      </c>
      <c r="H7" s="63">
        <v>2024</v>
      </c>
      <c r="I7" s="63">
        <v>2024</v>
      </c>
      <c r="J7" s="63">
        <v>2024</v>
      </c>
      <c r="K7" s="63">
        <v>2024</v>
      </c>
      <c r="L7" s="63">
        <v>2024</v>
      </c>
      <c r="M7" s="63">
        <v>2024</v>
      </c>
      <c r="N7" s="63">
        <v>2024</v>
      </c>
      <c r="O7" s="91"/>
    </row>
    <row r="8" spans="1:15" s="37" customFormat="1" ht="7.5" customHeight="1" x14ac:dyDescent="0.2"/>
    <row r="9" spans="1:15" s="60" customFormat="1" ht="21.75" customHeight="1" thickBot="1" x14ac:dyDescent="0.25">
      <c r="A9" s="103" t="s">
        <v>62</v>
      </c>
      <c r="C9" s="109">
        <v>-151.07000000000255</v>
      </c>
      <c r="D9" s="61">
        <f t="shared" ref="D9:N9" si="0">C41</f>
        <v>-1364.2400000000014</v>
      </c>
      <c r="E9" s="61">
        <f t="shared" si="0"/>
        <v>-1364.2400000000014</v>
      </c>
      <c r="F9" s="61">
        <f t="shared" si="0"/>
        <v>-1364.2400000000014</v>
      </c>
      <c r="G9" s="61">
        <f t="shared" si="0"/>
        <v>-1364.2400000000014</v>
      </c>
      <c r="H9" s="61">
        <f t="shared" si="0"/>
        <v>-1364.2400000000014</v>
      </c>
      <c r="I9" s="61">
        <f t="shared" si="0"/>
        <v>-1364.2400000000014</v>
      </c>
      <c r="J9" s="61">
        <f t="shared" si="0"/>
        <v>-1364.2400000000014</v>
      </c>
      <c r="K9" s="61">
        <f t="shared" si="0"/>
        <v>-1364.2400000000014</v>
      </c>
      <c r="L9" s="61">
        <f t="shared" si="0"/>
        <v>-1364.2400000000014</v>
      </c>
      <c r="M9" s="61">
        <f t="shared" si="0"/>
        <v>-1364.2400000000014</v>
      </c>
      <c r="N9" s="61">
        <f t="shared" si="0"/>
        <v>-1364.2400000000014</v>
      </c>
      <c r="O9" s="61">
        <f>C9</f>
        <v>-151.07000000000255</v>
      </c>
    </row>
    <row r="10" spans="1:15" s="37" customFormat="1" ht="14.25" x14ac:dyDescent="0.2"/>
    <row r="11" spans="1:15" s="54" customFormat="1" ht="15" customHeight="1" x14ac:dyDescent="0.2">
      <c r="A11" s="54" t="s">
        <v>61</v>
      </c>
    </row>
    <row r="12" spans="1:15" s="51" customFormat="1" ht="15" customHeight="1" x14ac:dyDescent="0.2">
      <c r="A12" s="53" t="s">
        <v>60</v>
      </c>
      <c r="C12" s="39">
        <v>0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f t="shared" ref="O12:O17" si="1">SUM(C12:N12)</f>
        <v>0</v>
      </c>
    </row>
    <row r="13" spans="1:15" s="51" customFormat="1" ht="15" customHeight="1" x14ac:dyDescent="0.2">
      <c r="A13" s="53" t="s">
        <v>59</v>
      </c>
      <c r="C13" s="39">
        <v>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>
        <f t="shared" si="1"/>
        <v>0</v>
      </c>
    </row>
    <row r="14" spans="1:15" s="51" customFormat="1" ht="15" customHeight="1" x14ac:dyDescent="0.2">
      <c r="A14" s="53" t="s">
        <v>58</v>
      </c>
      <c r="C14" s="39">
        <v>0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>
        <f t="shared" si="1"/>
        <v>0</v>
      </c>
    </row>
    <row r="15" spans="1:15" s="51" customFormat="1" ht="15" customHeight="1" x14ac:dyDescent="0.2">
      <c r="A15" s="53" t="s">
        <v>57</v>
      </c>
      <c r="C15" s="39">
        <v>7000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>
        <f t="shared" si="1"/>
        <v>7000</v>
      </c>
    </row>
    <row r="16" spans="1:15" s="51" customFormat="1" ht="15" customHeight="1" x14ac:dyDescent="0.2">
      <c r="A16" s="53" t="s">
        <v>56</v>
      </c>
      <c r="C16" s="39">
        <v>5.67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>
        <f t="shared" si="1"/>
        <v>5.67</v>
      </c>
    </row>
    <row r="17" spans="1:15" s="51" customFormat="1" ht="15" customHeight="1" x14ac:dyDescent="0.2">
      <c r="A17" s="53" t="s">
        <v>48</v>
      </c>
      <c r="C17" s="39">
        <v>80.05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>
        <f t="shared" si="1"/>
        <v>80.05</v>
      </c>
    </row>
    <row r="18" spans="1:15" s="45" customFormat="1" ht="15" customHeight="1" x14ac:dyDescent="0.2">
      <c r="A18" s="36" t="s">
        <v>43</v>
      </c>
      <c r="B18" s="36"/>
      <c r="C18" s="35">
        <f t="shared" ref="C18:O18" si="2">SUM(C12:C17)</f>
        <v>7085.72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7085.72</v>
      </c>
    </row>
    <row r="19" spans="1:15" s="37" customFormat="1" ht="15" customHeight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s="54" customFormat="1" ht="15" customHeight="1" x14ac:dyDescent="0.2">
      <c r="A20" s="54" t="s">
        <v>55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1" customFormat="1" ht="15" customHeight="1" x14ac:dyDescent="0.2">
      <c r="A21" s="53" t="s">
        <v>54</v>
      </c>
      <c r="C21" s="52">
        <v>-5593.12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9">
        <f>SUM(C21:N21)</f>
        <v>-5593.12</v>
      </c>
    </row>
    <row r="22" spans="1:15" s="51" customFormat="1" ht="15" customHeight="1" x14ac:dyDescent="0.2">
      <c r="A22" s="53" t="s">
        <v>53</v>
      </c>
      <c r="C22" s="52">
        <v>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39">
        <f>SUM(C22:N22)</f>
        <v>0</v>
      </c>
    </row>
    <row r="23" spans="1:15" s="51" customFormat="1" ht="15" customHeight="1" x14ac:dyDescent="0.2">
      <c r="A23" s="53" t="s">
        <v>52</v>
      </c>
      <c r="C23" s="52">
        <v>-302.3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39">
        <f>SUM(C23:N23)</f>
        <v>-302.3</v>
      </c>
    </row>
    <row r="24" spans="1:15" s="56" customFormat="1" ht="15" customHeight="1" x14ac:dyDescent="0.2">
      <c r="A24" s="59" t="s">
        <v>51</v>
      </c>
      <c r="B24" s="58"/>
      <c r="C24" s="57">
        <f t="shared" ref="C24:O24" si="3">SUM(C21:C23)</f>
        <v>-5895.42</v>
      </c>
      <c r="D24" s="57">
        <f t="shared" si="3"/>
        <v>0</v>
      </c>
      <c r="E24" s="57">
        <f t="shared" si="3"/>
        <v>0</v>
      </c>
      <c r="F24" s="57">
        <f t="shared" si="3"/>
        <v>0</v>
      </c>
      <c r="G24" s="57">
        <f t="shared" si="3"/>
        <v>0</v>
      </c>
      <c r="H24" s="57">
        <f t="shared" si="3"/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-5895.42</v>
      </c>
    </row>
    <row r="25" spans="1:15" s="51" customFormat="1" ht="15" customHeight="1" x14ac:dyDescent="0.2">
      <c r="A25" s="53" t="s">
        <v>50</v>
      </c>
      <c r="C25" s="52">
        <v>-1307.07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39">
        <f>SUM(C25:N25)</f>
        <v>-1307.07</v>
      </c>
    </row>
    <row r="26" spans="1:15" s="51" customFormat="1" ht="15" customHeight="1" x14ac:dyDescent="0.2">
      <c r="A26" s="53" t="s">
        <v>49</v>
      </c>
      <c r="C26" s="52">
        <v>-849.2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39">
        <f>SUM(C26:N26)</f>
        <v>-849.2</v>
      </c>
    </row>
    <row r="27" spans="1:15" s="51" customFormat="1" ht="15" customHeight="1" x14ac:dyDescent="0.2">
      <c r="A27" s="53" t="s">
        <v>48</v>
      </c>
      <c r="C27" s="52">
        <v>-96.15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39">
        <f>SUM(C27:N27)</f>
        <v>-96.15</v>
      </c>
    </row>
    <row r="28" spans="1:15" s="51" customFormat="1" ht="15" customHeight="1" x14ac:dyDescent="0.2">
      <c r="A28" s="53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s="45" customFormat="1" ht="15" customHeight="1" x14ac:dyDescent="0.2">
      <c r="A29" s="36" t="s">
        <v>43</v>
      </c>
      <c r="B29" s="36"/>
      <c r="C29" s="35">
        <f t="shared" ref="C29:O29" si="4">SUM(C24:C27)</f>
        <v>-8147.8399999999992</v>
      </c>
      <c r="D29" s="35">
        <f t="shared" si="4"/>
        <v>0</v>
      </c>
      <c r="E29" s="35">
        <f t="shared" si="4"/>
        <v>0</v>
      </c>
      <c r="F29" s="35">
        <f t="shared" si="4"/>
        <v>0</v>
      </c>
      <c r="G29" s="35">
        <f t="shared" si="4"/>
        <v>0</v>
      </c>
      <c r="H29" s="35">
        <f t="shared" si="4"/>
        <v>0</v>
      </c>
      <c r="I29" s="35">
        <f t="shared" si="4"/>
        <v>0</v>
      </c>
      <c r="J29" s="35">
        <f t="shared" si="4"/>
        <v>0</v>
      </c>
      <c r="K29" s="35">
        <f t="shared" si="4"/>
        <v>0</v>
      </c>
      <c r="L29" s="35">
        <f t="shared" si="4"/>
        <v>0</v>
      </c>
      <c r="M29" s="35">
        <f t="shared" si="4"/>
        <v>0</v>
      </c>
      <c r="N29" s="35">
        <f t="shared" si="4"/>
        <v>0</v>
      </c>
      <c r="O29" s="35">
        <f t="shared" si="4"/>
        <v>-8147.8399999999992</v>
      </c>
    </row>
    <row r="30" spans="1:15" s="37" customFormat="1" ht="15" customHeight="1" x14ac:dyDescent="0.2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s="54" customFormat="1" ht="15" customHeight="1" x14ac:dyDescent="0.2">
      <c r="A31" s="54" t="s">
        <v>47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15" s="51" customFormat="1" ht="15" customHeight="1" x14ac:dyDescent="0.2">
      <c r="A32" s="53" t="s">
        <v>46</v>
      </c>
      <c r="C32" s="52">
        <v>0</v>
      </c>
      <c r="D32" s="52"/>
      <c r="E32" s="52"/>
      <c r="F32" s="52"/>
      <c r="G32" s="52"/>
      <c r="H32" s="52"/>
      <c r="I32" s="39"/>
      <c r="J32" s="39"/>
      <c r="K32" s="39"/>
      <c r="L32" s="39"/>
      <c r="M32" s="39"/>
      <c r="N32" s="39"/>
      <c r="O32" s="39">
        <f>SUM(C32:N32)</f>
        <v>0</v>
      </c>
    </row>
    <row r="33" spans="1:15" s="51" customFormat="1" ht="15" customHeight="1" x14ac:dyDescent="0.2">
      <c r="A33" s="53" t="s">
        <v>45</v>
      </c>
      <c r="C33" s="52">
        <v>0</v>
      </c>
      <c r="D33" s="52"/>
      <c r="E33" s="52"/>
      <c r="F33" s="52"/>
      <c r="G33" s="52"/>
      <c r="H33" s="52"/>
      <c r="I33" s="39"/>
      <c r="J33" s="39"/>
      <c r="K33" s="39"/>
      <c r="L33" s="39"/>
      <c r="M33" s="39"/>
      <c r="N33" s="39"/>
      <c r="O33" s="39">
        <f>SUM(C33:N33)</f>
        <v>0</v>
      </c>
    </row>
    <row r="34" spans="1:15" s="51" customFormat="1" ht="15" customHeight="1" x14ac:dyDescent="0.2">
      <c r="A34" s="53" t="s">
        <v>44</v>
      </c>
      <c r="C34" s="52">
        <v>-149.94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39">
        <f>SUM(C34:N34)</f>
        <v>-149.94</v>
      </c>
    </row>
    <row r="35" spans="1:15" s="50" customFormat="1" ht="15" customHeight="1" x14ac:dyDescent="0.2">
      <c r="A35" s="36" t="s">
        <v>43</v>
      </c>
      <c r="B35" s="36"/>
      <c r="C35" s="35">
        <f t="shared" ref="C35:O35" si="5">SUM(C32:C34)</f>
        <v>-149.94</v>
      </c>
      <c r="D35" s="35">
        <f t="shared" si="5"/>
        <v>0</v>
      </c>
      <c r="E35" s="35">
        <f t="shared" si="5"/>
        <v>0</v>
      </c>
      <c r="F35" s="35">
        <f t="shared" si="5"/>
        <v>0</v>
      </c>
      <c r="G35" s="35">
        <f t="shared" si="5"/>
        <v>0</v>
      </c>
      <c r="H35" s="35">
        <f t="shared" si="5"/>
        <v>0</v>
      </c>
      <c r="I35" s="35">
        <f t="shared" si="5"/>
        <v>0</v>
      </c>
      <c r="J35" s="35">
        <f t="shared" si="5"/>
        <v>0</v>
      </c>
      <c r="K35" s="35">
        <f t="shared" si="5"/>
        <v>0</v>
      </c>
      <c r="L35" s="35">
        <f t="shared" si="5"/>
        <v>0</v>
      </c>
      <c r="M35" s="35">
        <f t="shared" si="5"/>
        <v>0</v>
      </c>
      <c r="N35" s="35">
        <f t="shared" si="5"/>
        <v>0</v>
      </c>
      <c r="O35" s="35">
        <f t="shared" si="5"/>
        <v>-149.94</v>
      </c>
    </row>
    <row r="36" spans="1:15" ht="15" customHeight="1" x14ac:dyDescent="0.2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s="45" customFormat="1" ht="15" customHeight="1" x14ac:dyDescent="0.2">
      <c r="A37" s="49" t="s">
        <v>42</v>
      </c>
      <c r="B37" s="48"/>
      <c r="C37" s="46">
        <f t="shared" ref="C37:O37" si="6">C18+C29+C35</f>
        <v>-1212.059999999999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  <c r="H37" s="46">
        <f t="shared" si="6"/>
        <v>0</v>
      </c>
      <c r="I37" s="47">
        <f t="shared" si="6"/>
        <v>0</v>
      </c>
      <c r="J37" s="47">
        <f t="shared" si="6"/>
        <v>0</v>
      </c>
      <c r="K37" s="47">
        <f t="shared" si="6"/>
        <v>0</v>
      </c>
      <c r="L37" s="47">
        <f t="shared" si="6"/>
        <v>0</v>
      </c>
      <c r="M37" s="47">
        <f t="shared" si="6"/>
        <v>0</v>
      </c>
      <c r="N37" s="47">
        <f t="shared" si="6"/>
        <v>0</v>
      </c>
      <c r="O37" s="46">
        <f t="shared" si="6"/>
        <v>-1212.059999999999</v>
      </c>
    </row>
    <row r="38" spans="1:15" s="43" customFormat="1" ht="15" customHeight="1" x14ac:dyDescent="0.2">
      <c r="A38" s="41"/>
      <c r="B38" s="4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s="34" customFormat="1" ht="15" customHeight="1" x14ac:dyDescent="0.2">
      <c r="A39" s="42" t="s">
        <v>41</v>
      </c>
      <c r="B39" s="41"/>
      <c r="C39" s="40">
        <v>-1.1100000000000001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39">
        <f>SUM(C39:N39)</f>
        <v>-1.1100000000000001</v>
      </c>
    </row>
    <row r="40" spans="1:15" s="37" customFormat="1" ht="15" customHeight="1" x14ac:dyDescent="0.2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s="34" customFormat="1" ht="15" customHeight="1" x14ac:dyDescent="0.2">
      <c r="A41" s="36" t="s">
        <v>40</v>
      </c>
      <c r="B41" s="36"/>
      <c r="C41" s="35">
        <f t="shared" ref="C41:O41" si="7">C9+C37+C39</f>
        <v>-1364.2400000000014</v>
      </c>
      <c r="D41" s="35">
        <f t="shared" si="7"/>
        <v>-1364.2400000000014</v>
      </c>
      <c r="E41" s="35">
        <f t="shared" si="7"/>
        <v>-1364.2400000000014</v>
      </c>
      <c r="F41" s="35">
        <f t="shared" si="7"/>
        <v>-1364.2400000000014</v>
      </c>
      <c r="G41" s="35">
        <f t="shared" si="7"/>
        <v>-1364.2400000000014</v>
      </c>
      <c r="H41" s="35">
        <f t="shared" si="7"/>
        <v>-1364.2400000000014</v>
      </c>
      <c r="I41" s="35">
        <f t="shared" si="7"/>
        <v>-1364.2400000000014</v>
      </c>
      <c r="J41" s="35">
        <f t="shared" si="7"/>
        <v>-1364.2400000000014</v>
      </c>
      <c r="K41" s="35">
        <f t="shared" si="7"/>
        <v>-1364.2400000000014</v>
      </c>
      <c r="L41" s="35">
        <f t="shared" si="7"/>
        <v>-1364.2400000000014</v>
      </c>
      <c r="M41" s="35">
        <f t="shared" si="7"/>
        <v>-1364.2400000000014</v>
      </c>
      <c r="N41" s="35">
        <f t="shared" si="7"/>
        <v>-1364.2400000000014</v>
      </c>
      <c r="O41" s="35">
        <f t="shared" si="7"/>
        <v>-1364.2400000000014</v>
      </c>
    </row>
    <row r="43" spans="1:15" ht="15.95" customHeight="1" x14ac:dyDescent="0.2">
      <c r="A43" s="33"/>
    </row>
    <row r="44" spans="1:15" x14ac:dyDescent="0.2">
      <c r="A44" s="32"/>
    </row>
    <row r="45" spans="1:15" x14ac:dyDescent="0.2">
      <c r="A45" s="31"/>
    </row>
    <row r="46" spans="1:15" x14ac:dyDescent="0.2">
      <c r="A46" s="30"/>
    </row>
  </sheetData>
  <mergeCells count="13">
    <mergeCell ref="M4:O4"/>
    <mergeCell ref="A3:C3"/>
    <mergeCell ref="D3:F3"/>
    <mergeCell ref="G3:I3"/>
    <mergeCell ref="J3:L3"/>
    <mergeCell ref="M3:O3"/>
    <mergeCell ref="A1:B1"/>
    <mergeCell ref="A2:B2"/>
    <mergeCell ref="O6:O7"/>
    <mergeCell ref="A4:C4"/>
    <mergeCell ref="D4:F4"/>
    <mergeCell ref="G4:I4"/>
    <mergeCell ref="J4:L4"/>
  </mergeCells>
  <printOptions horizontalCentered="1"/>
  <pageMargins left="0.59055118110236227" right="0.59055118110236227" top="1.1811023622047245" bottom="0.59055118110236227" header="0.59055118110236227" footer="0.31496062992125984"/>
  <pageSetup paperSize="9" scale="80" fitToHeight="0" orientation="portrait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9846-E02F-4246-BFDB-145A7E7FE839}">
  <dimension ref="A1:D19"/>
  <sheetViews>
    <sheetView zoomScale="80" zoomScaleNormal="80" workbookViewId="0">
      <selection activeCell="C25" sqref="C25"/>
    </sheetView>
  </sheetViews>
  <sheetFormatPr defaultColWidth="9.140625" defaultRowHeight="15" x14ac:dyDescent="0.2"/>
  <cols>
    <col min="1" max="1" width="91.140625" style="29" customWidth="1"/>
    <col min="2" max="2" width="2.7109375" style="29" customWidth="1"/>
    <col min="3" max="3" width="19" style="29" customWidth="1"/>
    <col min="4" max="17" width="9.140625" style="29"/>
    <col min="18" max="20" width="16.42578125" style="29" customWidth="1"/>
    <col min="21" max="16384" width="9.140625" style="29"/>
  </cols>
  <sheetData>
    <row r="1" spans="1:4" ht="48" customHeight="1" x14ac:dyDescent="0.2">
      <c r="A1" s="89"/>
      <c r="B1" s="89"/>
    </row>
    <row r="2" spans="1:4" ht="21.95" customHeight="1" x14ac:dyDescent="0.2">
      <c r="A2" s="89"/>
      <c r="B2" s="89"/>
    </row>
    <row r="3" spans="1:4" ht="18" customHeight="1" x14ac:dyDescent="0.2">
      <c r="A3" s="93" t="s">
        <v>76</v>
      </c>
      <c r="B3" s="93"/>
      <c r="C3" s="93"/>
    </row>
    <row r="4" spans="1:4" ht="19.5" customHeight="1" x14ac:dyDescent="0.2">
      <c r="A4" s="92" t="s">
        <v>84</v>
      </c>
      <c r="B4" s="92"/>
      <c r="C4" s="92"/>
      <c r="D4" s="86"/>
    </row>
    <row r="5" spans="1:4" ht="27" customHeight="1" x14ac:dyDescent="0.2">
      <c r="A5" s="37"/>
      <c r="B5" s="37"/>
      <c r="C5" s="37"/>
    </row>
    <row r="6" spans="1:4" s="85" customFormat="1" x14ac:dyDescent="0.2">
      <c r="A6" s="64"/>
      <c r="B6" s="64"/>
      <c r="C6" s="97" t="s">
        <v>74</v>
      </c>
    </row>
    <row r="7" spans="1:4" s="84" customFormat="1" ht="12" thickBot="1" x14ac:dyDescent="0.25">
      <c r="A7" s="62"/>
      <c r="B7" s="100"/>
      <c r="C7" s="99">
        <v>2025</v>
      </c>
      <c r="D7" s="98"/>
    </row>
    <row r="8" spans="1:4" x14ac:dyDescent="0.2">
      <c r="A8" s="102"/>
      <c r="B8" s="37"/>
      <c r="C8" s="37"/>
    </row>
    <row r="9" spans="1:4" s="83" customFormat="1" ht="30" customHeight="1" thickBot="1" x14ac:dyDescent="0.25">
      <c r="A9" s="103" t="s">
        <v>83</v>
      </c>
      <c r="B9" s="96"/>
      <c r="C9" s="104">
        <v>-1364.2400000000014</v>
      </c>
      <c r="D9" s="101"/>
    </row>
    <row r="10" spans="1:4" s="75" customFormat="1" ht="30" customHeight="1" x14ac:dyDescent="0.2">
      <c r="A10" s="82"/>
      <c r="B10" s="105"/>
      <c r="C10" s="107"/>
      <c r="D10" s="106"/>
    </row>
    <row r="11" spans="1:4" s="69" customFormat="1" ht="30" customHeight="1" x14ac:dyDescent="0.2">
      <c r="A11" s="81" t="s">
        <v>82</v>
      </c>
      <c r="B11" s="77"/>
      <c r="C11" s="108"/>
    </row>
    <row r="12" spans="1:4" s="69" customFormat="1" ht="20.100000000000001" customHeight="1" x14ac:dyDescent="0.2">
      <c r="A12" s="80"/>
      <c r="B12" s="77"/>
      <c r="C12" s="79"/>
    </row>
    <row r="13" spans="1:4" s="69" customFormat="1" ht="30" customHeight="1" x14ac:dyDescent="0.2">
      <c r="A13" s="78" t="s">
        <v>81</v>
      </c>
      <c r="B13" s="77"/>
      <c r="C13" s="76">
        <v>302</v>
      </c>
    </row>
    <row r="14" spans="1:4" s="69" customFormat="1" ht="45.75" customHeight="1" x14ac:dyDescent="0.2">
      <c r="A14" s="78" t="s">
        <v>80</v>
      </c>
      <c r="B14" s="77"/>
      <c r="C14" s="76">
        <v>1262</v>
      </c>
    </row>
    <row r="15" spans="1:4" s="69" customFormat="1" ht="30" customHeight="1" x14ac:dyDescent="0.2">
      <c r="A15" s="78" t="s">
        <v>79</v>
      </c>
      <c r="B15" s="77"/>
      <c r="C15" s="76">
        <f>-67-0.4</f>
        <v>-67.400000000000006</v>
      </c>
    </row>
    <row r="16" spans="1:4" s="75" customFormat="1" ht="30" customHeight="1" x14ac:dyDescent="0.2">
      <c r="A16" s="78" t="s">
        <v>78</v>
      </c>
      <c r="B16" s="77"/>
      <c r="C16" s="76">
        <v>0</v>
      </c>
    </row>
    <row r="17" spans="1:3" s="71" customFormat="1" ht="20.100000000000001" customHeight="1" x14ac:dyDescent="0.2">
      <c r="A17" s="74"/>
      <c r="B17" s="73"/>
      <c r="C17" s="72"/>
    </row>
    <row r="18" spans="1:3" s="69" customFormat="1" ht="30" customHeight="1" x14ac:dyDescent="0.2">
      <c r="A18" s="95" t="s">
        <v>77</v>
      </c>
      <c r="B18" s="70"/>
      <c r="C18" s="94">
        <f>SUM(C9:C16)</f>
        <v>132.35999999999862</v>
      </c>
    </row>
    <row r="19" spans="1:3" ht="15.95" customHeight="1" x14ac:dyDescent="0.2"/>
  </sheetData>
  <mergeCells count="4">
    <mergeCell ref="A1:B1"/>
    <mergeCell ref="A2:B2"/>
    <mergeCell ref="A3:C3"/>
    <mergeCell ref="A4:C4"/>
  </mergeCells>
  <printOptions horizontalCentered="1"/>
  <pageMargins left="0.59055118110236227" right="0.59055118110236227" top="1.1811023622047245" bottom="0.59055118110236227" header="0.59055118110236227" footer="0.31496062992125984"/>
  <pageSetup paperSize="9" scale="80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6CCEC2-C29D-4012-ACCE-7A90D0FC101C}"/>
</file>

<file path=customXml/itemProps2.xml><?xml version="1.0" encoding="utf-8"?>
<ds:datastoreItem xmlns:ds="http://schemas.openxmlformats.org/officeDocument/2006/customXml" ds:itemID="{91B07359-4F5C-4128-B43A-B629AFDB237D}"/>
</file>

<file path=customXml/itemProps3.xml><?xml version="1.0" encoding="utf-8"?>
<ds:datastoreItem xmlns:ds="http://schemas.openxmlformats.org/officeDocument/2006/customXml" ds:itemID="{A801333A-E9AF-4CBE-A2EB-FC93FCA5E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Balanço</vt:lpstr>
      <vt:lpstr>DRE</vt:lpstr>
      <vt:lpstr>HC- PERDIZES </vt:lpstr>
      <vt:lpstr>CONCILIAÇÃO</vt:lpstr>
      <vt:lpstr>Balanço!Area_de_impressao</vt:lpstr>
      <vt:lpstr>CONCILIAÇÃO!Area_de_impressao</vt:lpstr>
      <vt:lpstr>DRE!Area_de_impressao</vt:lpstr>
      <vt:lpstr>'HC- PERDIZES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Daniela Sousa de Brito Ignacio</cp:lastModifiedBy>
  <cp:lastPrinted>2025-02-28T17:06:56Z</cp:lastPrinted>
  <dcterms:created xsi:type="dcterms:W3CDTF">2009-05-29T19:07:05Z</dcterms:created>
  <dcterms:modified xsi:type="dcterms:W3CDTF">2025-02-28T17:09:12Z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