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933B3717-CFBB-41C4-AE6A-83964363DF95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FC" sheetId="139" r:id="rId1"/>
    <sheet name="Demonst Contábil" sheetId="142" r:id="rId2"/>
  </sheets>
  <externalReferences>
    <externalReference r:id="rId3"/>
  </externalReferences>
  <definedNames>
    <definedName name="_xlnm._FilterDatabase" localSheetId="1" hidden="1">'Demonst Contábil'!$A$6:$N$73</definedName>
    <definedName name="A">#REF!</definedName>
    <definedName name="AAAAAAAAAAA">#REF!</definedName>
    <definedName name="_xlnm.Print_Area" localSheetId="1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39" l="1"/>
  <c r="B85" i="139"/>
  <c r="B81" i="139"/>
  <c r="B78" i="139"/>
  <c r="C62" i="142" l="1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C64" i="142" s="1"/>
  <c r="N8" i="142"/>
  <c r="N9" i="142"/>
  <c r="N10" i="142"/>
  <c r="B11" i="142"/>
  <c r="H11" i="142"/>
  <c r="I11" i="142"/>
  <c r="J11" i="142"/>
  <c r="K11" i="142"/>
  <c r="L11" i="142"/>
  <c r="M11" i="142"/>
  <c r="N12" i="142"/>
  <c r="N13" i="142"/>
  <c r="B14" i="142"/>
  <c r="H14" i="142"/>
  <c r="I14" i="142"/>
  <c r="J14" i="142"/>
  <c r="K14" i="142"/>
  <c r="L14" i="142"/>
  <c r="M14" i="142"/>
  <c r="N15" i="142"/>
  <c r="B16" i="142"/>
  <c r="H16" i="142"/>
  <c r="I16" i="142"/>
  <c r="J16" i="142"/>
  <c r="K16" i="142"/>
  <c r="L16" i="142"/>
  <c r="M16" i="142"/>
  <c r="M25" i="142" s="1"/>
  <c r="N17" i="142"/>
  <c r="N18" i="142"/>
  <c r="N19" i="142"/>
  <c r="N20" i="142"/>
  <c r="B21" i="142"/>
  <c r="H21" i="142"/>
  <c r="I21" i="142"/>
  <c r="J21" i="142"/>
  <c r="K21" i="142"/>
  <c r="L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H35" i="142"/>
  <c r="H28" i="142" s="1"/>
  <c r="I35" i="142"/>
  <c r="I28" i="142" s="1"/>
  <c r="J35" i="142"/>
  <c r="J28" i="142" s="1"/>
  <c r="K35" i="142"/>
  <c r="K28" i="142" s="1"/>
  <c r="L35" i="142"/>
  <c r="L28" i="142" s="1"/>
  <c r="M35" i="142"/>
  <c r="M28" i="142" s="1"/>
  <c r="N36" i="142"/>
  <c r="N37" i="142"/>
  <c r="B39" i="142"/>
  <c r="B38" i="142" s="1"/>
  <c r="H39" i="142"/>
  <c r="H38" i="142" s="1"/>
  <c r="I39" i="142"/>
  <c r="I38" i="142" s="1"/>
  <c r="J39" i="142"/>
  <c r="J38" i="142" s="1"/>
  <c r="K39" i="142"/>
  <c r="K38" i="142" s="1"/>
  <c r="L39" i="142"/>
  <c r="L38" i="142" s="1"/>
  <c r="M39" i="142"/>
  <c r="M38" i="142" s="1"/>
  <c r="N40" i="142"/>
  <c r="N41" i="142"/>
  <c r="N42" i="142"/>
  <c r="B43" i="142"/>
  <c r="H43" i="142"/>
  <c r="I43" i="142"/>
  <c r="J43" i="142"/>
  <c r="K43" i="142"/>
  <c r="L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H62" i="142"/>
  <c r="I62" i="142"/>
  <c r="J62" i="142"/>
  <c r="K62" i="142"/>
  <c r="L62" i="142"/>
  <c r="M62" i="142"/>
  <c r="N71" i="142"/>
  <c r="N72" i="142"/>
  <c r="N73" i="142"/>
  <c r="N76" i="142"/>
  <c r="N77" i="142"/>
  <c r="K25" i="142" l="1"/>
  <c r="K26" i="142" s="1"/>
  <c r="H25" i="142"/>
  <c r="H26" i="142" s="1"/>
  <c r="I25" i="142"/>
  <c r="I26" i="142" s="1"/>
  <c r="M26" i="142"/>
  <c r="L25" i="142"/>
  <c r="L26" i="142" s="1"/>
  <c r="B25" i="142"/>
  <c r="B26" i="142" s="1"/>
  <c r="M56" i="142"/>
  <c r="M63" i="142" s="1"/>
  <c r="N14" i="142"/>
  <c r="I56" i="142"/>
  <c r="I63" i="142" s="1"/>
  <c r="K56" i="142"/>
  <c r="K63" i="142" s="1"/>
  <c r="K64" i="142" s="1"/>
  <c r="H56" i="142"/>
  <c r="H63" i="142" s="1"/>
  <c r="B56" i="142"/>
  <c r="B63" i="142" s="1"/>
  <c r="J25" i="142"/>
  <c r="J26" i="142" s="1"/>
  <c r="N62" i="142"/>
  <c r="N35" i="142"/>
  <c r="N28" i="142" s="1"/>
  <c r="N43" i="142"/>
  <c r="N11" i="142"/>
  <c r="N39" i="142"/>
  <c r="N38" i="142" s="1"/>
  <c r="N21" i="142"/>
  <c r="N16" i="142"/>
  <c r="L56" i="142"/>
  <c r="L63" i="142" s="1"/>
  <c r="J56" i="142"/>
  <c r="J63" i="142" s="1"/>
  <c r="B64" i="142" l="1"/>
  <c r="M64" i="142"/>
  <c r="H64" i="142"/>
  <c r="J64" i="142"/>
  <c r="I64" i="142"/>
  <c r="L64" i="142"/>
  <c r="N56" i="142"/>
  <c r="N63" i="142" s="1"/>
  <c r="N25" i="142"/>
  <c r="N26" i="142" s="1"/>
  <c r="M70" i="139"/>
  <c r="L70" i="139"/>
  <c r="K70" i="139"/>
  <c r="J70" i="139"/>
  <c r="I70" i="139"/>
  <c r="H70" i="139"/>
  <c r="C70" i="139"/>
  <c r="B70" i="139"/>
  <c r="M65" i="139"/>
  <c r="L65" i="139"/>
  <c r="K65" i="139"/>
  <c r="J65" i="139"/>
  <c r="I65" i="139"/>
  <c r="H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K42" i="139"/>
  <c r="J42" i="139"/>
  <c r="I42" i="139"/>
  <c r="H42" i="139"/>
  <c r="B42" i="139"/>
  <c r="N41" i="139"/>
  <c r="N40" i="139"/>
  <c r="N39" i="139"/>
  <c r="M38" i="139"/>
  <c r="L38" i="139"/>
  <c r="K38" i="139"/>
  <c r="J38" i="139"/>
  <c r="I38" i="139"/>
  <c r="H38" i="139"/>
  <c r="N37" i="139"/>
  <c r="N36" i="139"/>
  <c r="N35" i="139"/>
  <c r="N34" i="139"/>
  <c r="M33" i="139"/>
  <c r="L33" i="139"/>
  <c r="K33" i="139"/>
  <c r="J33" i="139"/>
  <c r="I33" i="139"/>
  <c r="H33" i="139"/>
  <c r="N31" i="139"/>
  <c r="N30" i="139"/>
  <c r="N29" i="139"/>
  <c r="N28" i="139"/>
  <c r="N27" i="139"/>
  <c r="N26" i="139"/>
  <c r="N25" i="139"/>
  <c r="N24" i="139"/>
  <c r="M23" i="139"/>
  <c r="L23" i="139"/>
  <c r="K23" i="139"/>
  <c r="J23" i="139"/>
  <c r="I23" i="139"/>
  <c r="H23" i="139"/>
  <c r="M20" i="139"/>
  <c r="L20" i="139"/>
  <c r="K20" i="139"/>
  <c r="J20" i="139"/>
  <c r="I20" i="139"/>
  <c r="H20" i="139"/>
  <c r="B20" i="139"/>
  <c r="N19" i="139"/>
  <c r="N18" i="139"/>
  <c r="N17" i="139"/>
  <c r="N16" i="139"/>
  <c r="N15" i="139"/>
  <c r="N14" i="139"/>
  <c r="N11" i="139"/>
  <c r="N64" i="142" l="1"/>
  <c r="I53" i="139"/>
  <c r="I55" i="139" s="1"/>
  <c r="M53" i="139"/>
  <c r="M55" i="139" s="1"/>
  <c r="N38" i="139"/>
  <c r="J53" i="139"/>
  <c r="J55" i="139" s="1"/>
  <c r="K53" i="139"/>
  <c r="K55" i="139" s="1"/>
  <c r="L53" i="139"/>
  <c r="L55" i="139" s="1"/>
  <c r="N23" i="139"/>
  <c r="N42" i="139"/>
  <c r="H53" i="139"/>
  <c r="H55" i="139" s="1"/>
  <c r="N33" i="139"/>
  <c r="N20" i="139"/>
  <c r="B53" i="139"/>
  <c r="B57" i="139" s="1"/>
  <c r="H11" i="139" l="1"/>
  <c r="H57" i="139" s="1"/>
  <c r="I11" i="139" s="1"/>
  <c r="I57" i="139" s="1"/>
  <c r="J11" i="139" s="1"/>
  <c r="J57" i="139" s="1"/>
  <c r="K11" i="139" s="1"/>
  <c r="K57" i="139" s="1"/>
  <c r="L11" i="139" s="1"/>
  <c r="L57" i="139" s="1"/>
  <c r="M11" i="139" s="1"/>
  <c r="M57" i="139" s="1"/>
  <c r="N53" i="139"/>
  <c r="B55" i="139"/>
  <c r="N57" i="139" l="1"/>
  <c r="N55" i="139"/>
</calcChain>
</file>

<file path=xl/sharedStrings.xml><?xml version="1.0" encoding="utf-8"?>
<sst xmlns="http://schemas.openxmlformats.org/spreadsheetml/2006/main" count="203" uniqueCount="143">
  <si>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</si>
  <si>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</si>
  <si>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</si>
  <si>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</si>
  <si>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</si>
  <si>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</si>
  <si>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</si>
  <si>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</si>
  <si>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</si>
  <si>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</si>
  <si>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</si>
  <si>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</si>
  <si>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</si>
  <si>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</si>
  <si>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</si>
  <si>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</si>
  <si>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</si>
  <si>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</si>
  <si>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</si>
  <si>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</si>
  <si>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</si>
  <si>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</si>
  <si>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</si>
  <si>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</si>
  <si>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</si>
  <si>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</si>
  <si>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</si>
  <si>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</si>
  <si>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</si>
  <si>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</si>
  <si>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</si>
  <si>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</si>
  <si>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</si>
  <si>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</si>
  <si>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</si>
  <si>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</si>
  <si>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</si>
  <si>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</si>
  <si>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</si>
  <si>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</si>
  <si>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</si>
  <si>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</si>
  <si>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</si>
  <si>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</si>
  <si>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</si>
  <si>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</si>
  <si>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</si>
  <si>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</si>
  <si>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</si>
  <si>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</si>
  <si>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</si>
  <si>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</si>
  <si>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</si>
  <si>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</si>
  <si>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</si>
  <si>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</si>
  <si>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</si>
  <si>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</si>
  <si>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</si>
  <si>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</si>
  <si>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</si>
  <si>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</si>
  <si>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</si>
  <si>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</si>
  <si>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</si>
  <si>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</si>
  <si>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</si>
  <si>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</si>
  <si>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</si>
  <si>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</si>
  <si>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</si>
  <si>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</si>
  <si>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</si>
  <si>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</si>
  <si>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</si>
  <si>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</si>
  <si>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</si>
  <si>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</si>
  <si>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</si>
  <si>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</si>
  <si>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</si>
  <si>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</si>
  <si>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</si>
  <si>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</si>
  <si>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</si>
  <si>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</si>
  <si>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</si>
  <si>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</si>
  <si>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</si>
  <si>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</si>
  <si>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</si>
  <si>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</si>
  <si>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</si>
  <si>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</si>
  <si>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</si>
  <si>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</si>
  <si>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</si>
  <si>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</si>
  <si>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</si>
  <si>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</si>
  <si>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</si>
  <si>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</si>
  <si>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</si>
  <si>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</si>
  <si>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</si>
  <si>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</si>
  <si>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</si>
  <si>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</si>
  <si>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</si>
  <si>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</si>
  <si>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</si>
  <si>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</si>
  <si>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</si>
  <si>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</si>
  <si>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</si>
  <si>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</si>
  <si>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</si>
  <si>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</si>
  <si>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</si>
  <si>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</si>
  <si>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</si>
  <si>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</si>
  <si>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</si>
  <si>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</si>
  <si>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</si>
  <si>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</si>
  <si>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</si>
  <si>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</si>
  <si>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</si>
  <si>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</si>
  <si>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</si>
  <si>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</si>
  <si>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</si>
  <si>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</si>
  <si>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</si>
  <si>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</si>
  <si>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</si>
  <si>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</si>
  <si>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</si>
  <si>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</si>
  <si>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</si>
  <si>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Devolução de Aporte Financeiro em Maio/24</t>
  </si>
  <si>
    <t>Linha Outras Despesas: Incluída despesa de R$ 41.544,44,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</si>
</sst>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P89"/>
  <sheetViews>
    <sheetView topLeftCell="A4" zoomScaleNormal="100" workbookViewId="0">
      <selection activeCell="C21" sqref="C21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7" width="42.7109375" style="5" customWidth="1"/>
    <col min="18" max="16384" width="7.7109375" style="5"/>
  </cols>
  <sheetData>
    <row r="1" spans="1:16" s="1" customFormat="1" x14ac:dyDescent="0.25">
      <c r="A1" s="99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3"/>
    </row>
    <row r="2" spans="1:16" s="1" customFormat="1" x14ac:dyDescent="0.25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3"/>
    </row>
    <row r="3" spans="1:16" s="1" customFormat="1" x14ac:dyDescent="0.25">
      <c r="A3" s="99" t="s">
        <v>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23"/>
    </row>
    <row r="4" spans="1:16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6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6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6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6" ht="18" x14ac:dyDescent="0.25">
      <c r="A8" s="100" t="s">
        <v>133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6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6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f t="shared" ref="H11:M11" si="0">G57</f>
        <v>1856403.2800000012</v>
      </c>
      <c r="I11" s="31">
        <f t="shared" si="0"/>
        <v>1856403.2800000012</v>
      </c>
      <c r="J11" s="31">
        <f t="shared" si="0"/>
        <v>1856403.2800000012</v>
      </c>
      <c r="K11" s="31">
        <f t="shared" si="0"/>
        <v>1856403.2800000012</v>
      </c>
      <c r="L11" s="31">
        <f t="shared" si="0"/>
        <v>1856403.2800000012</v>
      </c>
      <c r="M11" s="31">
        <f t="shared" si="0"/>
        <v>1856403.2800000012</v>
      </c>
      <c r="N11" s="32">
        <f>B11</f>
        <v>2373085.09</v>
      </c>
    </row>
    <row r="12" spans="1:16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10"/>
    </row>
    <row r="13" spans="1:16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10"/>
    </row>
    <row r="14" spans="1:16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/>
      <c r="I14" s="38"/>
      <c r="J14" s="39"/>
      <c r="K14" s="38"/>
      <c r="L14" s="39"/>
      <c r="M14" s="39"/>
      <c r="N14" s="40">
        <f t="shared" ref="N14:N19" si="1">SUM(B14:M14)</f>
        <v>19595059.199999999</v>
      </c>
      <c r="P14" s="10"/>
    </row>
    <row r="15" spans="1:16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/>
      <c r="I15" s="39"/>
      <c r="J15" s="39"/>
      <c r="K15" s="39"/>
      <c r="L15" s="39"/>
      <c r="M15" s="39"/>
      <c r="N15" s="40">
        <f t="shared" si="1"/>
        <v>0</v>
      </c>
      <c r="P15" s="10"/>
    </row>
    <row r="16" spans="1:16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/>
      <c r="I16" s="39"/>
      <c r="J16" s="39"/>
      <c r="K16" s="39"/>
      <c r="L16" s="39"/>
      <c r="M16" s="39"/>
      <c r="N16" s="40">
        <f t="shared" si="1"/>
        <v>120231.5</v>
      </c>
      <c r="P16" s="10"/>
    </row>
    <row r="17" spans="1:16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/>
      <c r="I17" s="39"/>
      <c r="J17" s="39"/>
      <c r="K17" s="39"/>
      <c r="L17" s="39"/>
      <c r="M17" s="39"/>
      <c r="N17" s="40">
        <f t="shared" si="1"/>
        <v>0</v>
      </c>
      <c r="P17" s="10"/>
    </row>
    <row r="18" spans="1:16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40">
        <f t="shared" si="1"/>
        <v>0</v>
      </c>
      <c r="P18" s="10"/>
    </row>
    <row r="19" spans="1:16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/>
      <c r="I19" s="39"/>
      <c r="J19" s="42"/>
      <c r="K19" s="42"/>
      <c r="L19" s="39"/>
      <c r="M19" s="39"/>
      <c r="N19" s="40">
        <f t="shared" si="1"/>
        <v>645292.57000000007</v>
      </c>
      <c r="P19" s="10"/>
    </row>
    <row r="20" spans="1:16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f t="shared" si="2"/>
        <v>0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5">
        <f t="shared" si="2"/>
        <v>20360583.27</v>
      </c>
    </row>
    <row r="21" spans="1:16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P21" s="10"/>
    </row>
    <row r="22" spans="1:16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  <c r="P22" s="10"/>
    </row>
    <row r="23" spans="1:16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f>SUM(H24:H31)</f>
        <v>0</v>
      </c>
      <c r="I23" s="50">
        <f t="shared" si="3"/>
        <v>0</v>
      </c>
      <c r="J23" s="50">
        <f t="shared" si="3"/>
        <v>0</v>
      </c>
      <c r="K23" s="50">
        <f t="shared" si="3"/>
        <v>0</v>
      </c>
      <c r="L23" s="50">
        <f t="shared" si="3"/>
        <v>0</v>
      </c>
      <c r="M23" s="50">
        <f t="shared" si="3"/>
        <v>0</v>
      </c>
      <c r="N23" s="51">
        <f t="shared" ref="N23:N31" si="4">SUM(B23:M23)</f>
        <v>12038717.369999999</v>
      </c>
      <c r="P23" s="10"/>
    </row>
    <row r="24" spans="1:16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/>
      <c r="I24" s="39"/>
      <c r="J24" s="39"/>
      <c r="K24" s="39"/>
      <c r="L24" s="42"/>
      <c r="M24" s="39"/>
      <c r="N24" s="51">
        <f t="shared" si="4"/>
        <v>6823445.8699999992</v>
      </c>
      <c r="P24" s="10"/>
    </row>
    <row r="25" spans="1:16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/>
      <c r="I25" s="39"/>
      <c r="J25" s="39"/>
      <c r="K25" s="39"/>
      <c r="L25" s="42"/>
      <c r="M25" s="42"/>
      <c r="N25" s="51">
        <f t="shared" si="4"/>
        <v>1364450.9700000002</v>
      </c>
      <c r="P25" s="10"/>
    </row>
    <row r="26" spans="1:16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/>
      <c r="I26" s="39"/>
      <c r="J26" s="39"/>
      <c r="K26" s="39"/>
      <c r="L26" s="42"/>
      <c r="M26" s="39"/>
      <c r="N26" s="51">
        <f t="shared" si="4"/>
        <v>0</v>
      </c>
      <c r="P26" s="10"/>
    </row>
    <row r="27" spans="1:16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/>
      <c r="I27" s="39"/>
      <c r="J27" s="39"/>
      <c r="K27" s="39"/>
      <c r="L27" s="42"/>
      <c r="M27" s="39"/>
      <c r="N27" s="51">
        <f t="shared" si="4"/>
        <v>2802674.5</v>
      </c>
      <c r="P27" s="10"/>
    </row>
    <row r="28" spans="1:16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/>
      <c r="I28" s="39"/>
      <c r="J28" s="39"/>
      <c r="K28" s="39"/>
      <c r="L28" s="42"/>
      <c r="M28" s="39"/>
      <c r="N28" s="51">
        <f t="shared" si="4"/>
        <v>285144.86</v>
      </c>
      <c r="P28" s="10"/>
    </row>
    <row r="29" spans="1:16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/>
      <c r="I29" s="39"/>
      <c r="J29" s="39"/>
      <c r="K29" s="39"/>
      <c r="L29" s="42"/>
      <c r="M29" s="39"/>
      <c r="N29" s="51">
        <f t="shared" si="4"/>
        <v>64748.14</v>
      </c>
      <c r="P29" s="10"/>
    </row>
    <row r="30" spans="1:16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/>
      <c r="I30" s="39"/>
      <c r="J30" s="39"/>
      <c r="K30" s="39"/>
      <c r="L30" s="42"/>
      <c r="M30" s="39"/>
      <c r="N30" s="51">
        <f t="shared" si="4"/>
        <v>683753.38</v>
      </c>
      <c r="P30" s="10"/>
    </row>
    <row r="31" spans="1:16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/>
      <c r="I31" s="39"/>
      <c r="J31" s="39"/>
      <c r="K31" s="39"/>
      <c r="L31" s="42"/>
      <c r="M31" s="39"/>
      <c r="N31" s="51">
        <f t="shared" si="4"/>
        <v>14499.65</v>
      </c>
      <c r="P31" s="10"/>
    </row>
    <row r="32" spans="1:16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  <c r="P32" s="10"/>
    </row>
    <row r="33" spans="1:16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f t="shared" si="5"/>
        <v>0</v>
      </c>
      <c r="I33" s="50">
        <f t="shared" si="5"/>
        <v>0</v>
      </c>
      <c r="J33" s="50">
        <f t="shared" si="5"/>
        <v>0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1">
        <f t="shared" ref="N33:N52" si="6">SUM(B33:M33)</f>
        <v>3899410.1900000004</v>
      </c>
      <c r="P33" s="10"/>
    </row>
    <row r="34" spans="1:16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  <c r="P34" s="10"/>
    </row>
    <row r="35" spans="1:16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/>
      <c r="I35" s="39"/>
      <c r="J35" s="39"/>
      <c r="K35" s="39"/>
      <c r="L35" s="42"/>
      <c r="M35" s="39"/>
      <c r="N35" s="51">
        <f t="shared" si="6"/>
        <v>3884174.48</v>
      </c>
      <c r="P35" s="10"/>
    </row>
    <row r="36" spans="1:16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/>
      <c r="I36" s="39"/>
      <c r="J36" s="39"/>
      <c r="K36" s="39"/>
      <c r="L36" s="42"/>
      <c r="M36" s="39"/>
      <c r="N36" s="51">
        <f t="shared" si="6"/>
        <v>14115.66</v>
      </c>
      <c r="P36" s="10"/>
    </row>
    <row r="37" spans="1:16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/>
      <c r="I37" s="39"/>
      <c r="J37" s="39"/>
      <c r="K37" s="39"/>
      <c r="L37" s="42"/>
      <c r="M37" s="39"/>
      <c r="N37" s="51">
        <f t="shared" si="6"/>
        <v>1120.05</v>
      </c>
      <c r="P37" s="10"/>
    </row>
    <row r="38" spans="1:16" ht="15.75" x14ac:dyDescent="0.25">
      <c r="A38" s="49" t="s">
        <v>42</v>
      </c>
      <c r="B38" s="50">
        <f t="shared" ref="B38:L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f t="shared" si="7"/>
        <v>0</v>
      </c>
      <c r="I38" s="50">
        <f t="shared" si="7"/>
        <v>0</v>
      </c>
      <c r="J38" s="50">
        <f t="shared" si="7"/>
        <v>0</v>
      </c>
      <c r="K38" s="50">
        <f t="shared" si="7"/>
        <v>0</v>
      </c>
      <c r="L38" s="50">
        <f t="shared" si="7"/>
        <v>0</v>
      </c>
      <c r="M38" s="50">
        <f>SUM(M39:M41)</f>
        <v>0</v>
      </c>
      <c r="N38" s="51">
        <f t="shared" si="6"/>
        <v>3504891.0900000003</v>
      </c>
      <c r="P38" s="10"/>
    </row>
    <row r="39" spans="1:16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/>
      <c r="I39" s="42"/>
      <c r="J39" s="42"/>
      <c r="K39" s="42"/>
      <c r="L39" s="42"/>
      <c r="M39" s="42"/>
      <c r="N39" s="51">
        <f t="shared" si="6"/>
        <v>828986.14</v>
      </c>
      <c r="P39" s="10"/>
    </row>
    <row r="40" spans="1:16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/>
      <c r="I40" s="42"/>
      <c r="J40" s="42"/>
      <c r="K40" s="42"/>
      <c r="L40" s="42"/>
      <c r="M40" s="42"/>
      <c r="N40" s="51">
        <f t="shared" si="6"/>
        <v>936444.48</v>
      </c>
      <c r="P40" s="10"/>
    </row>
    <row r="41" spans="1:16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/>
      <c r="I41" s="42"/>
      <c r="J41" s="42"/>
      <c r="K41" s="42"/>
      <c r="L41" s="42"/>
      <c r="M41" s="42"/>
      <c r="N41" s="51">
        <f t="shared" si="6"/>
        <v>1739460.47</v>
      </c>
      <c r="P41" s="10"/>
    </row>
    <row r="42" spans="1:16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1">
        <f t="shared" si="6"/>
        <v>0</v>
      </c>
      <c r="P42" s="10"/>
    </row>
    <row r="43" spans="1:16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/>
      <c r="I43" s="42"/>
      <c r="J43" s="42"/>
      <c r="K43" s="42"/>
      <c r="L43" s="42"/>
      <c r="M43" s="42"/>
      <c r="N43" s="51">
        <f t="shared" si="6"/>
        <v>0</v>
      </c>
      <c r="P43" s="10"/>
    </row>
    <row r="44" spans="1:16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/>
      <c r="I44" s="42"/>
      <c r="J44" s="42"/>
      <c r="K44" s="42"/>
      <c r="L44" s="42"/>
      <c r="M44" s="42"/>
      <c r="N44" s="51">
        <f t="shared" si="6"/>
        <v>0</v>
      </c>
      <c r="P44" s="10"/>
    </row>
    <row r="45" spans="1:16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/>
      <c r="I45" s="42"/>
      <c r="J45" s="42"/>
      <c r="K45" s="42"/>
      <c r="L45" s="42"/>
      <c r="M45" s="42"/>
      <c r="N45" s="51">
        <f t="shared" si="6"/>
        <v>0</v>
      </c>
      <c r="P45" s="10"/>
    </row>
    <row r="46" spans="1:16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/>
      <c r="I46" s="42"/>
      <c r="J46" s="42"/>
      <c r="K46" s="42"/>
      <c r="L46" s="42"/>
      <c r="M46" s="42"/>
      <c r="N46" s="51">
        <f t="shared" si="6"/>
        <v>616096.87999999989</v>
      </c>
      <c r="P46" s="10"/>
    </row>
    <row r="47" spans="1:16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/>
      <c r="I47" s="42"/>
      <c r="J47" s="42"/>
      <c r="K47" s="42"/>
      <c r="L47" s="42"/>
      <c r="M47" s="42"/>
      <c r="N47" s="51">
        <f t="shared" si="6"/>
        <v>0</v>
      </c>
      <c r="P47" s="10"/>
    </row>
    <row r="48" spans="1:16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/>
      <c r="I48" s="42"/>
      <c r="J48" s="42"/>
      <c r="K48" s="42"/>
      <c r="L48" s="42"/>
      <c r="M48" s="42"/>
      <c r="N48" s="51">
        <f t="shared" si="6"/>
        <v>15</v>
      </c>
      <c r="P48" s="10"/>
    </row>
    <row r="49" spans="1:16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/>
      <c r="I49" s="42"/>
      <c r="J49" s="42"/>
      <c r="K49" s="42"/>
      <c r="L49" s="42"/>
      <c r="M49" s="42"/>
      <c r="N49" s="51">
        <f t="shared" si="6"/>
        <v>34304.67</v>
      </c>
      <c r="P49" s="10"/>
    </row>
    <row r="50" spans="1:16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/>
      <c r="I50" s="42"/>
      <c r="J50" s="42"/>
      <c r="K50" s="42"/>
      <c r="L50" s="42"/>
      <c r="M50" s="42"/>
      <c r="N50" s="51">
        <f t="shared" si="6"/>
        <v>142829.88</v>
      </c>
      <c r="P50" s="10"/>
    </row>
    <row r="51" spans="1:16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/>
      <c r="I51" s="42"/>
      <c r="J51" s="42"/>
      <c r="K51" s="42"/>
      <c r="L51" s="42"/>
      <c r="M51" s="42"/>
      <c r="N51" s="51">
        <f t="shared" si="6"/>
        <v>0</v>
      </c>
      <c r="P51" s="10"/>
    </row>
    <row r="52" spans="1:16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/>
      <c r="I52" s="42"/>
      <c r="J52" s="42"/>
      <c r="K52" s="42"/>
      <c r="L52" s="42"/>
      <c r="M52" s="42"/>
      <c r="N52" s="51">
        <f t="shared" si="6"/>
        <v>641000</v>
      </c>
      <c r="P52" s="10"/>
    </row>
    <row r="53" spans="1:16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f>H23+H42+H33+H38+H46+H47+H48+H49+H50+H51+H52</f>
        <v>0</v>
      </c>
      <c r="I53" s="44">
        <f>I23+I42+I33+I38+I46+I47+I48+I49+I50+I51+I52</f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20877265.079999998</v>
      </c>
    </row>
    <row r="54" spans="1:16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P54" s="10"/>
    </row>
    <row r="55" spans="1:16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f t="shared" si="10"/>
        <v>0</v>
      </c>
      <c r="I55" s="44">
        <f t="shared" si="10"/>
        <v>0</v>
      </c>
      <c r="J55" s="44">
        <f t="shared" si="10"/>
        <v>0</v>
      </c>
      <c r="K55" s="44">
        <f t="shared" si="10"/>
        <v>0</v>
      </c>
      <c r="L55" s="44">
        <f t="shared" si="10"/>
        <v>0</v>
      </c>
      <c r="M55" s="44">
        <f t="shared" si="10"/>
        <v>0</v>
      </c>
      <c r="N55" s="44">
        <f t="shared" si="10"/>
        <v>-516681.80999999866</v>
      </c>
    </row>
    <row r="56" spans="1:16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10"/>
    </row>
    <row r="57" spans="1:16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f t="shared" si="11"/>
        <v>1856403.2800000012</v>
      </c>
      <c r="I57" s="44">
        <f t="shared" si="11"/>
        <v>1856403.2800000012</v>
      </c>
      <c r="J57" s="44">
        <f t="shared" si="11"/>
        <v>1856403.2800000012</v>
      </c>
      <c r="K57" s="44">
        <f t="shared" si="11"/>
        <v>1856403.2800000012</v>
      </c>
      <c r="L57" s="44">
        <f t="shared" si="11"/>
        <v>1856403.2800000012</v>
      </c>
      <c r="M57" s="44">
        <f t="shared" si="11"/>
        <v>1856403.2800000012</v>
      </c>
      <c r="N57" s="44">
        <f t="shared" si="11"/>
        <v>1856403.2800000012</v>
      </c>
      <c r="P57" s="10"/>
    </row>
    <row r="59" spans="1:16" ht="12.75" x14ac:dyDescent="0.2">
      <c r="A59" s="5"/>
      <c r="B59" s="12"/>
      <c r="C59" s="12"/>
      <c r="D59" s="12"/>
      <c r="E59" s="2"/>
      <c r="K59" s="13"/>
      <c r="M59" s="12"/>
    </row>
    <row r="60" spans="1:16" x14ac:dyDescent="0.25">
      <c r="M60" s="12"/>
    </row>
    <row r="61" spans="1:16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6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/>
      <c r="I62" s="56"/>
      <c r="J62" s="56"/>
      <c r="K62" s="56"/>
      <c r="L62" s="56"/>
      <c r="M62" s="56"/>
    </row>
    <row r="63" spans="1:16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/>
      <c r="I63" s="56"/>
      <c r="J63" s="56"/>
      <c r="K63" s="56"/>
      <c r="L63" s="56"/>
      <c r="M63" s="56"/>
    </row>
    <row r="64" spans="1:16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/>
      <c r="I64" s="56"/>
      <c r="J64" s="56"/>
      <c r="K64" s="56"/>
      <c r="L64" s="56"/>
      <c r="M64" s="56"/>
    </row>
    <row r="65" spans="1:14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f>SUM(H62:H64)</f>
        <v>0</v>
      </c>
      <c r="I65" s="58">
        <f t="shared" si="12"/>
        <v>0</v>
      </c>
      <c r="J65" s="58">
        <f>SUM(J62:J64)</f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/>
      <c r="I68" s="56"/>
      <c r="J68" s="56"/>
      <c r="K68" s="56"/>
      <c r="L68" s="56"/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/>
      <c r="I69" s="56"/>
      <c r="J69" s="56"/>
      <c r="K69" s="56"/>
      <c r="L69" s="56"/>
      <c r="M69" s="56"/>
    </row>
    <row r="70" spans="1:14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f t="shared" si="13"/>
        <v>0</v>
      </c>
      <c r="I70" s="58">
        <f>SUM(I68:I69)</f>
        <v>0</v>
      </c>
      <c r="J70" s="58">
        <f t="shared" si="13"/>
        <v>0</v>
      </c>
      <c r="K70" s="58">
        <f t="shared" si="13"/>
        <v>0</v>
      </c>
      <c r="L70" s="58">
        <f t="shared" si="13"/>
        <v>0</v>
      </c>
      <c r="M70" s="58">
        <f t="shared" si="13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65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SUM(B79:B79)</f>
        <v>525.48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525.48</v>
      </c>
      <c r="E79" s="12"/>
      <c r="F79" s="12"/>
      <c r="J79" s="17"/>
      <c r="K79" s="2"/>
    </row>
    <row r="80" spans="1:14" ht="12.75" x14ac:dyDescent="0.2">
      <c r="A80" s="5"/>
      <c r="B80" s="64"/>
      <c r="E80" s="12"/>
      <c r="F80" s="12"/>
      <c r="J80" s="17"/>
      <c r="K80" s="2"/>
    </row>
    <row r="81" spans="1:11" ht="12" customHeight="1" x14ac:dyDescent="0.2">
      <c r="A81" s="55" t="s">
        <v>36</v>
      </c>
      <c r="B81" s="62">
        <f>B82+B83</f>
        <v>3498.98</v>
      </c>
      <c r="J81" s="17"/>
      <c r="K81" s="2"/>
    </row>
    <row r="82" spans="1:11" ht="12.75" x14ac:dyDescent="0.2">
      <c r="A82" s="63" t="s">
        <v>82</v>
      </c>
      <c r="B82" s="64">
        <v>50</v>
      </c>
      <c r="E82" s="12"/>
      <c r="J82" s="17"/>
      <c r="K82" s="2"/>
    </row>
    <row r="83" spans="1:11" ht="12.75" x14ac:dyDescent="0.2">
      <c r="A83" s="63" t="s">
        <v>132</v>
      </c>
      <c r="B83" s="64">
        <v>3448.98</v>
      </c>
      <c r="E83" s="12"/>
      <c r="J83" s="17"/>
      <c r="K83" s="2"/>
    </row>
    <row r="84" spans="1:11" x14ac:dyDescent="0.2">
      <c r="A84" s="55"/>
      <c r="B84" s="62"/>
      <c r="D84" s="97"/>
      <c r="E84" s="12"/>
      <c r="J84" s="17"/>
      <c r="K84" s="2"/>
    </row>
    <row r="85" spans="1:11" ht="12.75" x14ac:dyDescent="0.2">
      <c r="A85" s="55" t="s">
        <v>56</v>
      </c>
      <c r="B85" s="62">
        <f>SUM(B86:B86)</f>
        <v>397000</v>
      </c>
      <c r="J85" s="17"/>
      <c r="K85" s="2"/>
    </row>
    <row r="86" spans="1:11" ht="12.75" x14ac:dyDescent="0.2">
      <c r="A86" s="63" t="s">
        <v>141</v>
      </c>
      <c r="B86" s="64">
        <v>397000</v>
      </c>
      <c r="J86" s="17"/>
      <c r="K86" s="2"/>
    </row>
    <row r="87" spans="1:11" ht="12.75" x14ac:dyDescent="0.2">
      <c r="A87" s="55"/>
      <c r="B87" s="62"/>
      <c r="J87" s="17"/>
      <c r="K87" s="2"/>
    </row>
    <row r="88" spans="1:11" ht="12.75" x14ac:dyDescent="0.2">
      <c r="A88" s="55" t="s">
        <v>52</v>
      </c>
      <c r="B88" s="62">
        <f>B89</f>
        <v>0</v>
      </c>
      <c r="J88" s="17"/>
      <c r="K88" s="2"/>
    </row>
    <row r="89" spans="1:11" ht="12.75" x14ac:dyDescent="0.2">
      <c r="A89" s="63"/>
      <c r="B89" s="64"/>
      <c r="J89" s="17"/>
      <c r="K89" s="2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tabSelected="1" zoomScale="85" zoomScaleNormal="85"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P1" sqref="P1:AB1048576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5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5" customHeight="1" x14ac:dyDescent="0.25">
      <c r="A3" s="103" t="s">
        <v>85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/>
      <c r="I8" s="72"/>
      <c r="J8" s="72"/>
      <c r="K8" s="72"/>
      <c r="L8" s="72"/>
      <c r="M8" s="72"/>
      <c r="N8" s="73">
        <f>SUM(B8:M8)</f>
        <v>19595059.199999999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f t="shared" si="0"/>
        <v>0</v>
      </c>
      <c r="I11" s="73">
        <f t="shared" si="0"/>
        <v>0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 t="shared" si="0"/>
        <v>19595059.199999999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f t="shared" si="2"/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/>
      <c r="I15" s="72"/>
      <c r="J15" s="72"/>
      <c r="K15" s="72"/>
      <c r="L15" s="72"/>
      <c r="M15" s="72"/>
      <c r="N15" s="76">
        <f>SUM(B15:M15)</f>
        <v>120517.32000000002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f t="shared" si="4"/>
        <v>0</v>
      </c>
      <c r="I16" s="77">
        <f t="shared" si="4"/>
        <v>0</v>
      </c>
      <c r="J16" s="77">
        <f t="shared" si="4"/>
        <v>0</v>
      </c>
      <c r="K16" s="77">
        <f t="shared" si="4"/>
        <v>0</v>
      </c>
      <c r="L16" s="77">
        <f t="shared" si="4"/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/>
      <c r="I20" s="72"/>
      <c r="J20" s="72"/>
      <c r="K20" s="72"/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f t="shared" si="6"/>
        <v>0</v>
      </c>
      <c r="I21" s="77">
        <f t="shared" si="6"/>
        <v>0</v>
      </c>
      <c r="J21" s="77">
        <f t="shared" si="6"/>
        <v>0</v>
      </c>
      <c r="K21" s="77">
        <f t="shared" si="6"/>
        <v>0</v>
      </c>
      <c r="L21" s="77">
        <f t="shared" si="6"/>
        <v>0</v>
      </c>
      <c r="M21" s="77"/>
      <c r="N21" s="77">
        <f>SUM(N22:N24)</f>
        <v>10756.529999999999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/>
      <c r="I24" s="72"/>
      <c r="J24" s="72"/>
      <c r="K24" s="72"/>
      <c r="L24" s="72"/>
      <c r="M24" s="72"/>
      <c r="N24" s="76">
        <f>SUM(B24:M24)</f>
        <v>10756.529999999999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f t="shared" si="7"/>
        <v>0</v>
      </c>
      <c r="I25" s="75">
        <f t="shared" si="7"/>
        <v>0</v>
      </c>
      <c r="J25" s="75">
        <f t="shared" si="7"/>
        <v>0</v>
      </c>
      <c r="K25" s="75">
        <f t="shared" si="7"/>
        <v>0</v>
      </c>
      <c r="L25" s="75">
        <f t="shared" si="7"/>
        <v>0</v>
      </c>
      <c r="M25" s="75">
        <f t="shared" si="7"/>
        <v>0</v>
      </c>
      <c r="N25" s="75">
        <f t="shared" si="7"/>
        <v>132097.19000000003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19727156.390000001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9"/>
        <v>12630159.209999999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/>
      <c r="I29" s="72"/>
      <c r="J29" s="72"/>
      <c r="K29" s="72"/>
      <c r="L29" s="72"/>
      <c r="M29" s="72"/>
      <c r="N29" s="73">
        <f t="shared" ref="N29:N34" si="10">SUM(B29:M29)</f>
        <v>8359202.8899999997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/>
      <c r="I30" s="72"/>
      <c r="J30" s="72"/>
      <c r="K30" s="72"/>
      <c r="L30" s="72"/>
      <c r="M30" s="72"/>
      <c r="N30" s="73">
        <f t="shared" si="10"/>
        <v>1267743.2399999998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/>
      <c r="I31" s="72"/>
      <c r="J31" s="72"/>
      <c r="K31" s="72"/>
      <c r="L31" s="72"/>
      <c r="M31" s="72"/>
      <c r="N31" s="73">
        <f t="shared" si="10"/>
        <v>96906.18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/>
      <c r="I32" s="72"/>
      <c r="J32" s="72"/>
      <c r="K32" s="72"/>
      <c r="L32" s="72"/>
      <c r="M32" s="72"/>
      <c r="N32" s="73">
        <f t="shared" si="10"/>
        <v>762426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/>
      <c r="I33" s="72"/>
      <c r="J33" s="72"/>
      <c r="K33" s="72"/>
      <c r="L33" s="72"/>
      <c r="M33" s="72"/>
      <c r="N33" s="73">
        <f t="shared" si="10"/>
        <v>201686.5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f t="shared" si="11"/>
        <v>0</v>
      </c>
      <c r="I35" s="77">
        <f t="shared" si="11"/>
        <v>0</v>
      </c>
      <c r="J35" s="77">
        <f t="shared" si="11"/>
        <v>0</v>
      </c>
      <c r="K35" s="77">
        <f t="shared" si="11"/>
        <v>0</v>
      </c>
      <c r="L35" s="77">
        <f t="shared" si="11"/>
        <v>0</v>
      </c>
      <c r="M35" s="77">
        <f t="shared" si="11"/>
        <v>0</v>
      </c>
      <c r="N35" s="77">
        <f t="shared" si="11"/>
        <v>1942194.4000000001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/>
      <c r="I36" s="72"/>
      <c r="J36" s="72"/>
      <c r="K36" s="72"/>
      <c r="L36" s="72"/>
      <c r="M36" s="72"/>
      <c r="N36" s="79">
        <f>SUM(B36:M36)</f>
        <v>864987.53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/>
      <c r="I37" s="72"/>
      <c r="J37" s="72"/>
      <c r="K37" s="72"/>
      <c r="L37" s="72"/>
      <c r="M37" s="72"/>
      <c r="N37" s="79">
        <f>SUM(B37:M37)</f>
        <v>1077206.8700000001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f t="shared" si="12"/>
        <v>0</v>
      </c>
      <c r="I38" s="73">
        <f t="shared" si="12"/>
        <v>0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 t="shared" si="12"/>
        <v>4682786.4300000006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f t="shared" si="13"/>
        <v>0</v>
      </c>
      <c r="I39" s="73">
        <f t="shared" si="13"/>
        <v>0</v>
      </c>
      <c r="J39" s="73">
        <f t="shared" si="13"/>
        <v>0</v>
      </c>
      <c r="K39" s="73">
        <f t="shared" si="13"/>
        <v>0</v>
      </c>
      <c r="L39" s="73">
        <f t="shared" si="13"/>
        <v>0</v>
      </c>
      <c r="M39" s="73">
        <f t="shared" si="13"/>
        <v>0</v>
      </c>
      <c r="N39" s="73">
        <f t="shared" si="13"/>
        <v>4682786.4300000006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/>
      <c r="I40" s="72"/>
      <c r="J40" s="72"/>
      <c r="K40" s="72"/>
      <c r="L40" s="72"/>
      <c r="M40" s="72"/>
      <c r="N40" s="81">
        <f>SUM(B40:M40)</f>
        <v>201264.44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/>
      <c r="I42" s="72"/>
      <c r="J42" s="72"/>
      <c r="K42" s="72"/>
      <c r="L42" s="72"/>
      <c r="M42" s="72"/>
      <c r="N42" s="81">
        <f>SUM(B42:M42)</f>
        <v>4481521.99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f t="shared" si="14"/>
        <v>0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2071148.6900000004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/>
      <c r="I44" s="72"/>
      <c r="J44" s="72"/>
      <c r="K44" s="72"/>
      <c r="L44" s="72"/>
      <c r="M44" s="72"/>
      <c r="N44" s="83">
        <f t="shared" ref="N44:N55" si="15">SUM(B44:M44)</f>
        <v>876270.14000000013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/>
      <c r="I45" s="72"/>
      <c r="J45" s="72"/>
      <c r="K45" s="72"/>
      <c r="L45" s="72"/>
      <c r="M45" s="72"/>
      <c r="N45" s="83">
        <f t="shared" si="15"/>
        <v>957586.70000000007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/>
      <c r="I46" s="72"/>
      <c r="J46" s="72"/>
      <c r="K46" s="72"/>
      <c r="L46" s="72"/>
      <c r="M46" s="72"/>
      <c r="N46" s="83">
        <f t="shared" si="15"/>
        <v>237291.85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/>
      <c r="I50" s="72"/>
      <c r="J50" s="72"/>
      <c r="K50" s="72"/>
      <c r="L50" s="72"/>
      <c r="M50" s="72"/>
      <c r="N50" s="83">
        <f t="shared" si="15"/>
        <v>1297264.6600000001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/>
      <c r="I51" s="72"/>
      <c r="J51" s="72"/>
      <c r="K51" s="72"/>
      <c r="L51" s="72"/>
      <c r="M51" s="72"/>
      <c r="N51" s="83">
        <f t="shared" si="15"/>
        <v>84572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/>
      <c r="I55" s="72"/>
      <c r="J55" s="72"/>
      <c r="K55" s="72"/>
      <c r="L55" s="72"/>
      <c r="M55" s="72"/>
      <c r="N55" s="83">
        <f t="shared" si="15"/>
        <v>249639.65000000002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f t="shared" si="16"/>
        <v>0</v>
      </c>
      <c r="I56" s="73">
        <f t="shared" si="16"/>
        <v>0</v>
      </c>
      <c r="J56" s="73">
        <f t="shared" si="16"/>
        <v>0</v>
      </c>
      <c r="K56" s="73">
        <f t="shared" si="16"/>
        <v>0</v>
      </c>
      <c r="L56" s="73">
        <f t="shared" si="16"/>
        <v>0</v>
      </c>
      <c r="M56" s="73">
        <f t="shared" si="16"/>
        <v>0</v>
      </c>
      <c r="N56" s="73">
        <f t="shared" si="16"/>
        <v>21015570.640000001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/>
      <c r="I58" s="72"/>
      <c r="J58" s="72"/>
      <c r="K58" s="72"/>
      <c r="L58" s="72"/>
      <c r="M58" s="72"/>
      <c r="N58" s="84">
        <f>SUM(B58:M58)</f>
        <v>26945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/>
      <c r="J59" s="72"/>
      <c r="K59" s="72"/>
      <c r="L59" s="72"/>
      <c r="M59" s="72"/>
      <c r="N59" s="84">
        <f>SUM(B59:M59)</f>
        <v>15848.880000000001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f t="shared" si="17"/>
        <v>0</v>
      </c>
      <c r="I62" s="77">
        <f t="shared" si="17"/>
        <v>0</v>
      </c>
      <c r="J62" s="77">
        <f t="shared" si="17"/>
        <v>0</v>
      </c>
      <c r="K62" s="77">
        <f t="shared" si="17"/>
        <v>0</v>
      </c>
      <c r="L62" s="77">
        <f t="shared" si="17"/>
        <v>0</v>
      </c>
      <c r="M62" s="77">
        <f t="shared" si="17"/>
        <v>0</v>
      </c>
      <c r="N62" s="84">
        <f t="shared" si="17"/>
        <v>42793.880000000005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f t="shared" si="18"/>
        <v>0</v>
      </c>
      <c r="I63" s="77">
        <f t="shared" si="18"/>
        <v>0</v>
      </c>
      <c r="J63" s="77">
        <f t="shared" si="18"/>
        <v>0</v>
      </c>
      <c r="K63" s="77">
        <f t="shared" si="18"/>
        <v>0</v>
      </c>
      <c r="L63" s="77">
        <f t="shared" si="18"/>
        <v>0</v>
      </c>
      <c r="M63" s="77">
        <f t="shared" si="18"/>
        <v>0</v>
      </c>
      <c r="N63" s="84">
        <f t="shared" si="18"/>
        <v>21058364.52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f t="shared" si="19"/>
        <v>0</v>
      </c>
      <c r="I64" s="77">
        <f t="shared" si="19"/>
        <v>0</v>
      </c>
      <c r="J64" s="77">
        <f t="shared" si="19"/>
        <v>0</v>
      </c>
      <c r="K64" s="77">
        <f t="shared" si="19"/>
        <v>0</v>
      </c>
      <c r="L64" s="77">
        <f t="shared" si="19"/>
        <v>0</v>
      </c>
      <c r="M64" s="77">
        <f t="shared" si="19"/>
        <v>0</v>
      </c>
      <c r="N64" s="81">
        <f t="shared" si="19"/>
        <v>-1331208.129999999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4">
        <f>SUM(B76:M76)</f>
        <v>4035.3199999999997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ht="15" customHeight="1" thickBot="1" x14ac:dyDescent="0.3">
      <c r="A86" s="71"/>
      <c r="B86" s="93" t="s">
        <v>79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</row>
    <row r="87" spans="1:14" ht="15" customHeight="1" thickBot="1" x14ac:dyDescent="0.3">
      <c r="A87" s="94"/>
      <c r="B87" s="93" t="s">
        <v>60</v>
      </c>
      <c r="C87" s="109" t="s">
        <v>135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ht="15" customHeight="1" thickBot="1" x14ac:dyDescent="0.3">
      <c r="A88" s="95"/>
      <c r="B88" s="93" t="s">
        <v>61</v>
      </c>
      <c r="C88" s="109" t="s">
        <v>137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ht="15" customHeight="1" thickBot="1" x14ac:dyDescent="0.3">
      <c r="A89" s="95"/>
      <c r="B89" s="93" t="s">
        <v>62</v>
      </c>
      <c r="C89" s="109" t="s">
        <v>138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ht="15" customHeight="1" thickBot="1" x14ac:dyDescent="0.3">
      <c r="A90" s="95"/>
      <c r="B90" s="93" t="s">
        <v>63</v>
      </c>
      <c r="C90" s="109" t="s">
        <v>139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ht="15" customHeight="1" thickBot="1" x14ac:dyDescent="0.3">
      <c r="A91" s="95"/>
      <c r="B91" s="93" t="s">
        <v>64</v>
      </c>
      <c r="C91" s="109" t="s">
        <v>140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ht="15" customHeight="1" thickBot="1" x14ac:dyDescent="0.3">
      <c r="A92" s="95"/>
      <c r="B92" s="93" t="s">
        <v>65</v>
      </c>
      <c r="C92" s="109" t="s">
        <v>142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ht="15" customHeight="1" thickBot="1" x14ac:dyDescent="0.3">
      <c r="A93" s="95"/>
      <c r="B93" s="93" t="s">
        <v>66</v>
      </c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5" customHeight="1" thickBot="1" x14ac:dyDescent="0.3">
      <c r="A94" s="95"/>
      <c r="B94" s="93" t="s">
        <v>67</v>
      </c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1"/>
    </row>
    <row r="95" spans="1:14" ht="15" customHeight="1" thickBot="1" x14ac:dyDescent="0.3">
      <c r="A95" s="95"/>
      <c r="B95" s="93" t="s">
        <v>68</v>
      </c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1"/>
    </row>
    <row r="96" spans="1:14" ht="15" customHeight="1" thickBot="1" x14ac:dyDescent="0.3">
      <c r="A96" s="95"/>
      <c r="B96" s="93" t="s">
        <v>69</v>
      </c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1"/>
    </row>
    <row r="97" spans="1:14" s="86" customFormat="1" ht="15" customHeight="1" thickBot="1" x14ac:dyDescent="0.3">
      <c r="A97" s="95"/>
      <c r="B97" s="93" t="s">
        <v>70</v>
      </c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1"/>
    </row>
    <row r="98" spans="1:14" s="86" customFormat="1" ht="15" customHeight="1" thickBot="1" x14ac:dyDescent="0.3">
      <c r="A98" s="95"/>
      <c r="B98" s="93" t="s">
        <v>71</v>
      </c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1"/>
    </row>
    <row r="99" spans="1:14" ht="36" customHeight="1" thickBot="1" x14ac:dyDescent="0.3">
      <c r="A99" s="96"/>
      <c r="B99" s="93" t="s">
        <v>131</v>
      </c>
      <c r="C99" s="109" t="s">
        <v>134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1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  <mergeCell ref="A1:N1"/>
    <mergeCell ref="A2:N2"/>
    <mergeCell ref="A3:N3"/>
    <mergeCell ref="A85:N85"/>
    <mergeCell ref="C86:N86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936E93-3566-4856-BCBE-45E7CE25F643}"/>
</file>

<file path=customXml/itemProps2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FC</vt:lpstr>
      <vt:lpstr>Demonst Contábil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2024-07-05T13:52:26Z</cp:lastPrinted>
  <dcterms:created xsi:type="dcterms:W3CDTF">2010-03-08T12:18:22Z</dcterms:created>
  <dcterms:modified xsi:type="dcterms:W3CDTF">2024-07-25T18:22:20Z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