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HC-PERDIZES\2023\Prestação de Contas Anual - Exercício 2023 - CG 75.000\portal transp\"/>
    </mc:Choice>
  </mc:AlternateContent>
  <xr:revisionPtr revIDLastSave="0" documentId="13_ncr:1_{4BB66A41-96FE-4042-A222-7FDEFEA49EBC}" xr6:coauthVersionLast="47" xr6:coauthVersionMax="47" xr10:uidLastSave="{00000000-0000-0000-0000-000000000000}"/>
  <bookViews>
    <workbookView xWindow="-120" yWindow="-120" windowWidth="29040" windowHeight="15840" xr2:uid="{C8476426-C703-478B-B184-A057A7914D66}"/>
  </bookViews>
  <sheets>
    <sheet name="Anexo 6 - Perdizes" sheetId="1" r:id="rId1"/>
  </sheets>
  <externalReferences>
    <externalReference r:id="rId2"/>
    <externalReference r:id="rId3"/>
  </externalReferences>
  <definedNames>
    <definedName name="_2">#REF!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6 - Perdizes'!$A$1:$F$129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[1]Tabelas!$D$1:$D$3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[1]Tabelas!$F$1:$F$13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C84" i="1"/>
  <c r="B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39" i="1"/>
  <c r="F42" i="1" s="1"/>
  <c r="F19" i="1"/>
  <c r="F84" i="1" l="1"/>
  <c r="E84" i="1"/>
  <c r="F112" i="1" s="1"/>
  <c r="F44" i="1"/>
  <c r="F111" i="1" s="1"/>
  <c r="F113" i="1"/>
  <c r="F115" i="1" s="1"/>
</calcChain>
</file>

<file path=xl/sharedStrings.xml><?xml version="1.0" encoding="utf-8"?>
<sst xmlns="http://schemas.openxmlformats.org/spreadsheetml/2006/main" count="120" uniqueCount="109">
  <si>
    <t>ANEXO RP-06</t>
  </si>
  <si>
    <t>REPASSES AO TERCEIRO SETOR</t>
  </si>
  <si>
    <t>DEMONSTRATIVO INTEGRAL DAS RECEITAS E DESPESAS</t>
  </si>
  <si>
    <t>CONTRATOS DE GESTÃO</t>
  </si>
  <si>
    <t xml:space="preserve">CONTRATANTE:                                </t>
  </si>
  <si>
    <t>HOSPITAL DAS CLÍNICAS DA FACULDADE DE MEDICINA DA UNIVERSIDADE DE SÃO PAULO  HCFMUSP</t>
  </si>
  <si>
    <t xml:space="preserve">CONTRATADA:                                </t>
  </si>
  <si>
    <t>FUNDAÇÃO FACULDADE DE MEDICINA - FFM</t>
  </si>
  <si>
    <t xml:space="preserve">ENTIDADE GERENCIADA:                  </t>
  </si>
  <si>
    <t>HCFMUSP - PERDIZES</t>
  </si>
  <si>
    <t xml:space="preserve">CNPJ:                                                 </t>
  </si>
  <si>
    <t xml:space="preserve">56.577.059/0001-00 </t>
  </si>
  <si>
    <t xml:space="preserve">ENDEREÇO e CEP:                             </t>
  </si>
  <si>
    <t>RUA COTOXÓ, 1.142 - PERDIZES - CEP 05021-001</t>
  </si>
  <si>
    <t xml:space="preserve">RESPONSÁVEL(IS) PELA ORGANIZAÇÃO SOCIAL: </t>
  </si>
  <si>
    <t>DR. ARNALDO HOSSEPIAN SALLES LIMA JUNIOR</t>
  </si>
  <si>
    <t>CPF:</t>
  </si>
  <si>
    <t>013.168.298-98</t>
  </si>
  <si>
    <t xml:space="preserve">OBJETO DO CONTRATO DE GESTÃO:   </t>
  </si>
  <si>
    <t>OPERACIONALIZAÇÃO DE GESTÃO E EXECUÇÃO DAS AÇÕES DE ENSINO E PESQUISA E DAS ATIVIDADES E SERVIÇOS DE SAÚDE NA DIVISÃO HOSPITAL AUXILIAR DE COTOXÓ - HCFMUSP - PERDIZES</t>
  </si>
  <si>
    <t xml:space="preserve">EXERCÍCIO: </t>
  </si>
  <si>
    <t>ORIGEM DOS RECURSOS (1):</t>
  </si>
  <si>
    <t>ESTADUAL</t>
  </si>
  <si>
    <t>DOCUMENTO</t>
  </si>
  <si>
    <t>DATA</t>
  </si>
  <si>
    <t>VIGÊNCIA</t>
  </si>
  <si>
    <t>VALOR - R$</t>
  </si>
  <si>
    <t>Contrato de Gestão Processo nº 02/2022</t>
  </si>
  <si>
    <t>Termo aditivo nº 01 ao Contrato de Gestão Processo nº 02/2022</t>
  </si>
  <si>
    <t>Termo aditivo nº 02 ao Contrato de Gestão Processo nº 02/2022</t>
  </si>
  <si>
    <t>DEMONSTRATIVO DOS RECURSOS DISPONÍVEIS NO EXERCÍCIO</t>
  </si>
  <si>
    <t>DATA PREVISTA PARA O REPASSE (2)</t>
  </si>
  <si>
    <t>VALORES PREVISTOS  (R$)</t>
  </si>
  <si>
    <t>DATA DO REPASSE</t>
  </si>
  <si>
    <t xml:space="preserve">NÚMERO DO DOCUMENTO DE CRÉDITO </t>
  </si>
  <si>
    <t>VALORES REPASSADOS  (R$)</t>
  </si>
  <si>
    <t>JANEIRO</t>
  </si>
  <si>
    <t>2023OB00971</t>
  </si>
  <si>
    <t>FEVEREIRO</t>
  </si>
  <si>
    <t>-</t>
  </si>
  <si>
    <t>MARÇO</t>
  </si>
  <si>
    <t>ABRIL</t>
  </si>
  <si>
    <t>MAIO</t>
  </si>
  <si>
    <t>JUNHO</t>
  </si>
  <si>
    <t>JULHO</t>
  </si>
  <si>
    <t>AGOSTO</t>
  </si>
  <si>
    <t> 2023OB26715</t>
  </si>
  <si>
    <t>SETEMBRO</t>
  </si>
  <si>
    <t> 2023OB31998</t>
  </si>
  <si>
    <t>OUTUBRO</t>
  </si>
  <si>
    <t xml:space="preserve">  2023OB36529 </t>
  </si>
  <si>
    <t>NOVEMBRO</t>
  </si>
  <si>
    <t xml:space="preserve">  2023OB39506 </t>
  </si>
  <si>
    <t>DEZEMBRO</t>
  </si>
  <si>
    <t> 2023OB41678</t>
  </si>
  <si>
    <t xml:space="preserve">(A) SALDO DO EXERCÍCIO ANTERIOR 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</si>
  <si>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</si>
  <si>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</si>
  <si>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</si>
  <si>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 + B+ C + D)</t>
  </si>
  <si>
    <t>(F) RECURSOS PRÓPRIOS DA ORGANIZAÇÃO SOCIAL</t>
  </si>
  <si>
    <t>(G) TOTAL DE RECURSOS DISPONÍVEIS NO EXERCÍCIO (E + F)</t>
  </si>
  <si>
    <t>(1) Verba: Federal, Estadual ou Municipal, devendo ser elaborado um anexo para cada fonte de recurso.</t>
  </si>
  <si>
    <t>(2) Incluir valores previstos no exercício anterior e repassados neste exercício.</t>
  </si>
  <si>
    <t>(3) Receitas com estacionamento, aluguéis, entre outras.</t>
  </si>
  <si>
    <t>O(s) signatário(s), na qualidade de representante(s) da Fundação Faculdade de Medicina vem indicar, na forma abaixo detalhada, as despesas incorridas e pagas no exercício 2023 bem como as despesas a pagar no exercício seguinte.</t>
  </si>
  <si>
    <t>DEMONSTRATIVO DAS DESPESAS INCORRIDAS NO EXERCÍCIO</t>
  </si>
  <si>
    <t>ORIGEM DOS RECURSOS (4): ESTADUAL</t>
  </si>
  <si>
    <t>CATEGORIA OU FINALIDADE DA DESPESA (8)</t>
  </si>
  <si>
    <t xml:space="preserve">DESPESAS CONTABILIZADAS NESTE EXERCÍCIO (R$) </t>
  </si>
  <si>
    <t>DESPESAS CONTABILIZADAS EM EXERCÍCIOS ANTERIORES E PAGAS NESTE EXERCÍCIO (R$) (H)</t>
  </si>
  <si>
    <t>DESPESAS CONTABILIZADAS NESTE EXERCÍCIO E PAGAS NESTE EXERCÍCIO (R$) (I)</t>
  </si>
  <si>
    <t>TOTAL DE DESPESAS PAGAS NESTE EXERCÍCIO (R$) (J= H + I)</t>
  </si>
  <si>
    <t>DESPESAS CONTABILIZADAS NESTE EXERCÍCIO A PAGAR EM EXERCÍCIOS SEGUINTES (R$)</t>
  </si>
  <si>
    <t>Recursos humanos (5)</t>
  </si>
  <si>
    <t>Recusos humanos (6)</t>
  </si>
  <si>
    <t>Medicamentos</t>
  </si>
  <si>
    <t>Material médico e hospitalar (*)</t>
  </si>
  <si>
    <t xml:space="preserve">Gêneros alimentícios </t>
  </si>
  <si>
    <t>Outros materiais de consumo</t>
  </si>
  <si>
    <t>Serviços médicos (*)</t>
  </si>
  <si>
    <t>Outros serviços de terceiros</t>
  </si>
  <si>
    <t>Locação de imóveis</t>
  </si>
  <si>
    <t>Locações diversas</t>
  </si>
  <si>
    <t>Utilidade públicas (7)</t>
  </si>
  <si>
    <t>Combustível</t>
  </si>
  <si>
    <t>Bens e materiais permanentes</t>
  </si>
  <si>
    <t>Obras</t>
  </si>
  <si>
    <t>Despesas financeiras e bancárias</t>
  </si>
  <si>
    <t xml:space="preserve">Outras despesas </t>
  </si>
  <si>
    <t>TOTAL</t>
  </si>
  <si>
    <t>(4) Verba: Federal, Estadual, Municipal e Recursos Próprios, devendo ser elaborado um anexo para cada fonte de recurso.</t>
  </si>
  <si>
    <t>(5) Salários, encargos e benefícios.</t>
  </si>
  <si>
    <t>(6) Autônomos e pessoa jurídica.</t>
  </si>
  <si>
    <t>(7) Energia elétrica, água e esgoto, gás, telefone e internet.</t>
  </si>
  <si>
    <t>(8) No rol exemplificativo incluir também as aquisições e os compromissos assumidos que não são classificados contabilmente como DESPESAS, como, por exemplo, aquisição de bens permanentes.</t>
  </si>
  <si>
    <t>(9) Quando a diferença entre a coluna DESPESAS CONTABILIZADAS NESTE EXERCÍCIO e a coluna DESPEAS CONTABILIZADAS NESTE EXERCÍCIO E PAGAS NESTE EXERCÍCIO for decorrente de descontas obtidos ou pagamento de multa por atraso, o resultado não deve aparecer na coluna DESPESAS CONTABILIZADAS NESTE EXERCÍCIO A PAGAR EM EXERCÍCIO SEGUINTES, uma vez que tais descontos ou multas são contabilizados em contas de receita ou despesa. Assim sendo deverá se indicado como nota de rodapé os valores e as respectivas contas de receitas e despesas.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</si>
  <si>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</si>
  <si>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</si>
  <si>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</si>
  <si>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</si>
  <si>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RECURSOS PÚBLICOS NÃO APLICADO [E - (J - F)]</t>
  </si>
  <si>
    <t>(L) VALOR DEVOLVIDO AO ÓRGÃO PÚBLICO</t>
  </si>
  <si>
    <t>(M) VALOR AUTORIZADO PARA APLICAÇÃO NO EXERCÍCIO SEGUINTE (K - L)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</si>
  <si>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contratante.</t>
  </si>
  <si>
    <t>São Paulo, 08 de abril de 2024</t>
  </si>
  <si>
    <t>Amaro Angrisano</t>
  </si>
  <si>
    <t>Diretor Financeiro</t>
  </si>
  <si>
    <t>Assinatura: 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</si>
</sst>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 &quot;#,##0.00"/>
    <numFmt numFmtId="165" formatCode="_(* #,##0.00_);_(* \(#,##0.00\);_(* &quot;-&quot;??_);_(@_)"/>
    <numFmt numFmtId="166" formatCode="dd/mm/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color rgb="FFFF0000"/>
      <name val="Arial"/>
      <family val="2"/>
    </font>
    <font>
      <sz val="10"/>
      <name val="Arial"/>
      <family val="2"/>
    </font>
    <font>
      <sz val="8"/>
      <color theme="1"/>
      <name val="Aptos Narrow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/>
    </xf>
    <xf numFmtId="0" fontId="2" fillId="0" borderId="4" xfId="0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3" fillId="0" borderId="3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0" xfId="2" applyFont="1" applyAlignment="1">
      <alignment vertical="center"/>
    </xf>
    <xf numFmtId="164" fontId="3" fillId="0" borderId="0" xfId="0" applyNumberFormat="1" applyFont="1"/>
    <xf numFmtId="4" fontId="3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3" fillId="0" borderId="12" xfId="0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3" fillId="0" borderId="4" xfId="0" applyFont="1" applyBorder="1" applyAlignment="1">
      <alignment horizontal="justify" vertical="center" wrapText="1"/>
    </xf>
    <xf numFmtId="43" fontId="3" fillId="0" borderId="4" xfId="3" applyNumberFormat="1" applyFont="1" applyBorder="1" applyAlignment="1">
      <alignment vertical="center" wrapText="1"/>
    </xf>
    <xf numFmtId="43" fontId="3" fillId="0" borderId="4" xfId="5" applyNumberFormat="1" applyFont="1" applyBorder="1" applyAlignment="1">
      <alignment vertical="center" wrapText="1"/>
    </xf>
    <xf numFmtId="43" fontId="3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4" fillId="0" borderId="0" xfId="0" applyNumberFormat="1" applyFont="1"/>
    <xf numFmtId="0" fontId="4" fillId="0" borderId="0" xfId="6" applyFont="1" applyAlignment="1">
      <alignment vertical="top"/>
    </xf>
    <xf numFmtId="0" fontId="8" fillId="0" borderId="0" xfId="0" applyFont="1"/>
    <xf numFmtId="0" fontId="9" fillId="0" borderId="0" xfId="0" applyFont="1"/>
    <xf numFmtId="0" fontId="4" fillId="0" borderId="0" xfId="6" applyFont="1"/>
    <xf numFmtId="14" fontId="4" fillId="0" borderId="0" xfId="6" applyNumberFormat="1" applyFont="1"/>
    <xf numFmtId="0" fontId="3" fillId="0" borderId="12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</cellXfs>
  <cellStyles count="7">
    <cellStyle name="Normal" xfId="0" builtinId="0"/>
    <cellStyle name="Normal 10" xfId="3" xr:uid="{E58D22AB-C3C8-4F02-AD6D-B9798366934F}"/>
    <cellStyle name="Normal 2 4" xfId="6" xr:uid="{3CF39D83-9D9E-430B-BE26-374E276E01A8}"/>
    <cellStyle name="Normal 3 17" xfId="1" xr:uid="{588335BD-AFAD-4ABE-9330-C0CB77192AAF}"/>
    <cellStyle name="Normal 4 10" xfId="5" xr:uid="{0115E349-833C-4067-AF8A-CFFDCBB523F9}"/>
    <cellStyle name="Normal 6 2" xfId="4" xr:uid="{DF93FB9C-6DB7-4390-A50D-F0E099DA97A3}"/>
    <cellStyle name="Vírgula 6" xfId="2" xr:uid="{1C95D0BC-8345-4E48-94CF-0601D4A31B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8A2F-6DFE-461E-A687-120B052F1D53}">
  <sheetPr>
    <tabColor theme="5" tint="0.39997558519241921"/>
  </sheetPr>
  <dimension ref="A1:I151"/>
  <sheetViews>
    <sheetView showGridLines="0" tabSelected="1" workbookViewId="0">
      <selection activeCell="A2" sqref="A2:F2"/>
    </sheetView>
  </sheetViews>
  <sheetFormatPr defaultColWidth="9.140625" defaultRowHeight="11.25" x14ac:dyDescent="0.2"/>
  <cols>
    <col min="1" max="1" width="24.7109375" style="2" customWidth="1"/>
    <col min="2" max="2" width="16" style="2" customWidth="1"/>
    <col min="3" max="3" width="14.85546875" style="2" customWidth="1"/>
    <col min="4" max="4" width="14.5703125" style="2" customWidth="1"/>
    <col min="5" max="5" width="18.7109375" style="2" customWidth="1"/>
    <col min="6" max="6" width="17.28515625" style="2" customWidth="1"/>
    <col min="7" max="7" width="15.42578125" style="2" customWidth="1"/>
    <col min="8" max="8" width="2.7109375" style="2" customWidth="1"/>
    <col min="9" max="9" width="12" style="2" bestFit="1" customWidth="1"/>
    <col min="10" max="16384" width="9.140625" style="2"/>
  </cols>
  <sheetData>
    <row r="1" spans="1:6" x14ac:dyDescent="0.2">
      <c r="A1" s="85" t="s">
        <v>0</v>
      </c>
      <c r="B1" s="85"/>
      <c r="C1" s="85"/>
      <c r="D1" s="85"/>
      <c r="E1" s="85"/>
      <c r="F1" s="85"/>
    </row>
    <row r="2" spans="1:6" x14ac:dyDescent="0.2">
      <c r="A2" s="85" t="s">
        <v>1</v>
      </c>
      <c r="B2" s="85"/>
      <c r="C2" s="85"/>
      <c r="D2" s="85"/>
      <c r="E2" s="85"/>
      <c r="F2" s="85"/>
    </row>
    <row r="3" spans="1:6" x14ac:dyDescent="0.2">
      <c r="A3" s="85" t="s">
        <v>2</v>
      </c>
      <c r="B3" s="85"/>
      <c r="C3" s="85"/>
      <c r="D3" s="85"/>
      <c r="E3" s="85"/>
      <c r="F3" s="85"/>
    </row>
    <row r="4" spans="1:6" x14ac:dyDescent="0.2">
      <c r="A4" s="85" t="s">
        <v>3</v>
      </c>
      <c r="B4" s="85"/>
      <c r="C4" s="85"/>
      <c r="D4" s="85"/>
      <c r="E4" s="85"/>
      <c r="F4" s="85"/>
    </row>
    <row r="5" spans="1:6" x14ac:dyDescent="0.2">
      <c r="A5" s="3"/>
    </row>
    <row r="6" spans="1:6" s="5" customFormat="1" ht="26.25" customHeight="1" x14ac:dyDescent="0.25">
      <c r="A6" s="78" t="s">
        <v>4</v>
      </c>
      <c r="B6" s="78"/>
      <c r="C6" s="52" t="s">
        <v>5</v>
      </c>
      <c r="D6" s="52"/>
      <c r="E6" s="52"/>
      <c r="F6" s="52"/>
    </row>
    <row r="7" spans="1:6" s="5" customFormat="1" ht="16.5" customHeight="1" x14ac:dyDescent="0.25">
      <c r="A7" s="78" t="s">
        <v>6</v>
      </c>
      <c r="B7" s="78"/>
      <c r="C7" s="84" t="s">
        <v>7</v>
      </c>
      <c r="D7" s="84"/>
      <c r="E7" s="84"/>
      <c r="F7" s="84"/>
    </row>
    <row r="8" spans="1:6" s="5" customFormat="1" ht="16.5" customHeight="1" x14ac:dyDescent="0.25">
      <c r="A8" s="78" t="s">
        <v>8</v>
      </c>
      <c r="B8" s="78"/>
      <c r="C8" s="84" t="s">
        <v>9</v>
      </c>
      <c r="D8" s="84"/>
      <c r="E8" s="84"/>
      <c r="F8" s="84"/>
    </row>
    <row r="9" spans="1:6" s="5" customFormat="1" ht="16.5" customHeight="1" x14ac:dyDescent="0.25">
      <c r="A9" s="78" t="s">
        <v>10</v>
      </c>
      <c r="B9" s="78"/>
      <c r="C9" s="84" t="s">
        <v>11</v>
      </c>
      <c r="D9" s="84"/>
      <c r="E9" s="84"/>
      <c r="F9" s="84"/>
    </row>
    <row r="10" spans="1:6" s="5" customFormat="1" ht="16.5" customHeight="1" x14ac:dyDescent="0.25">
      <c r="A10" s="78" t="s">
        <v>12</v>
      </c>
      <c r="B10" s="78"/>
      <c r="C10" s="62" t="s">
        <v>13</v>
      </c>
      <c r="D10" s="62"/>
      <c r="E10" s="62"/>
      <c r="F10" s="62"/>
    </row>
    <row r="11" spans="1:6" s="5" customFormat="1" ht="16.5" customHeight="1" x14ac:dyDescent="0.25">
      <c r="A11" s="78" t="s">
        <v>14</v>
      </c>
      <c r="B11" s="78"/>
      <c r="C11" s="83" t="s">
        <v>15</v>
      </c>
      <c r="D11" s="83"/>
      <c r="E11" s="83"/>
      <c r="F11" s="83"/>
    </row>
    <row r="12" spans="1:6" s="5" customFormat="1" ht="16.5" customHeight="1" x14ac:dyDescent="0.25">
      <c r="A12" s="78" t="s">
        <v>16</v>
      </c>
      <c r="B12" s="78"/>
      <c r="C12" s="83" t="s">
        <v>17</v>
      </c>
      <c r="D12" s="83"/>
      <c r="E12" s="83"/>
      <c r="F12" s="83"/>
    </row>
    <row r="13" spans="1:6" s="5" customFormat="1" ht="48" customHeight="1" x14ac:dyDescent="0.25">
      <c r="A13" s="78" t="s">
        <v>18</v>
      </c>
      <c r="B13" s="78"/>
      <c r="C13" s="52" t="s">
        <v>19</v>
      </c>
      <c r="D13" s="52"/>
      <c r="E13" s="52"/>
      <c r="F13" s="52"/>
    </row>
    <row r="14" spans="1:6" s="5" customFormat="1" ht="21" customHeight="1" x14ac:dyDescent="0.25">
      <c r="A14" s="79" t="s">
        <v>20</v>
      </c>
      <c r="B14" s="79"/>
      <c r="C14" s="6">
        <v>2023</v>
      </c>
      <c r="D14" s="6"/>
      <c r="E14" s="6"/>
    </row>
    <row r="15" spans="1:6" s="5" customFormat="1" ht="16.5" customHeight="1" x14ac:dyDescent="0.25">
      <c r="A15" s="79" t="s">
        <v>21</v>
      </c>
      <c r="B15" s="79"/>
      <c r="C15" s="6" t="s">
        <v>22</v>
      </c>
      <c r="D15" s="6"/>
      <c r="E15" s="6"/>
    </row>
    <row r="16" spans="1:6" ht="15" customHeight="1" x14ac:dyDescent="0.2">
      <c r="A16" s="7"/>
      <c r="B16" s="7"/>
      <c r="C16" s="8"/>
      <c r="D16" s="8"/>
      <c r="E16" s="8"/>
    </row>
    <row r="17" spans="1:8" x14ac:dyDescent="0.2">
      <c r="A17" s="9"/>
    </row>
    <row r="18" spans="1:8" ht="16.5" customHeight="1" x14ac:dyDescent="0.2">
      <c r="A18" s="80" t="s">
        <v>23</v>
      </c>
      <c r="B18" s="81"/>
      <c r="C18" s="82"/>
      <c r="D18" s="10" t="s">
        <v>24</v>
      </c>
      <c r="E18" s="10" t="s">
        <v>25</v>
      </c>
      <c r="F18" s="10" t="s">
        <v>26</v>
      </c>
    </row>
    <row r="19" spans="1:8" ht="16.5" customHeight="1" x14ac:dyDescent="0.2">
      <c r="A19" s="68" t="s">
        <v>27</v>
      </c>
      <c r="B19" s="69"/>
      <c r="C19" s="70"/>
      <c r="D19" s="11">
        <v>44834</v>
      </c>
      <c r="E19" s="11">
        <v>46659</v>
      </c>
      <c r="F19" s="12">
        <f>90973822</f>
        <v>90973822</v>
      </c>
    </row>
    <row r="20" spans="1:8" ht="16.5" customHeight="1" x14ac:dyDescent="0.2">
      <c r="A20" s="68" t="s">
        <v>28</v>
      </c>
      <c r="B20" s="69"/>
      <c r="C20" s="70"/>
      <c r="D20" s="11">
        <v>44927</v>
      </c>
      <c r="E20" s="11">
        <v>45199</v>
      </c>
      <c r="F20" s="12">
        <v>15000000</v>
      </c>
    </row>
    <row r="21" spans="1:8" ht="16.5" customHeight="1" x14ac:dyDescent="0.2">
      <c r="A21" s="68" t="s">
        <v>29</v>
      </c>
      <c r="B21" s="69"/>
      <c r="C21" s="70"/>
      <c r="D21" s="11">
        <v>45200</v>
      </c>
      <c r="E21" s="11">
        <v>45565</v>
      </c>
      <c r="F21" s="12">
        <v>83600000</v>
      </c>
    </row>
    <row r="22" spans="1:8" ht="16.5" customHeight="1" x14ac:dyDescent="0.2">
      <c r="A22" s="13"/>
      <c r="B22" s="13"/>
      <c r="C22" s="13"/>
      <c r="D22" s="14"/>
      <c r="E22" s="14"/>
      <c r="F22" s="15"/>
      <c r="G22" s="16"/>
      <c r="H22" s="16"/>
    </row>
    <row r="23" spans="1:8" ht="16.5" customHeight="1" x14ac:dyDescent="0.2">
      <c r="A23" s="47" t="s">
        <v>30</v>
      </c>
      <c r="B23" s="47"/>
      <c r="C23" s="47"/>
      <c r="D23" s="47"/>
      <c r="E23" s="47"/>
      <c r="F23" s="47"/>
    </row>
    <row r="24" spans="1:8" ht="16.5" customHeight="1" x14ac:dyDescent="0.2">
      <c r="A24" s="71" t="s">
        <v>31</v>
      </c>
      <c r="B24" s="72"/>
      <c r="C24" s="47" t="s">
        <v>32</v>
      </c>
      <c r="D24" s="71" t="s">
        <v>33</v>
      </c>
      <c r="E24" s="76" t="s">
        <v>34</v>
      </c>
      <c r="F24" s="76" t="s">
        <v>35</v>
      </c>
    </row>
    <row r="25" spans="1:8" ht="16.5" customHeight="1" x14ac:dyDescent="0.2">
      <c r="A25" s="73"/>
      <c r="B25" s="74"/>
      <c r="C25" s="47"/>
      <c r="D25" s="75"/>
      <c r="E25" s="77"/>
      <c r="F25" s="77"/>
    </row>
    <row r="26" spans="1:8" s="5" customFormat="1" ht="16.5" customHeight="1" x14ac:dyDescent="0.25">
      <c r="A26" s="48" t="s">
        <v>36</v>
      </c>
      <c r="B26" s="67"/>
      <c r="C26" s="18">
        <v>5000000</v>
      </c>
      <c r="D26" s="19">
        <v>44932</v>
      </c>
      <c r="E26" s="20" t="s">
        <v>37</v>
      </c>
      <c r="F26" s="18">
        <v>5000000</v>
      </c>
      <c r="H26" s="21"/>
    </row>
    <row r="27" spans="1:8" s="5" customFormat="1" ht="16.5" customHeight="1" x14ac:dyDescent="0.25">
      <c r="A27" s="48" t="s">
        <v>38</v>
      </c>
      <c r="B27" s="67"/>
      <c r="C27" s="18">
        <v>0</v>
      </c>
      <c r="D27" s="19" t="s">
        <v>39</v>
      </c>
      <c r="E27" s="20" t="s">
        <v>39</v>
      </c>
      <c r="F27" s="18">
        <v>0</v>
      </c>
      <c r="H27" s="21"/>
    </row>
    <row r="28" spans="1:8" s="5" customFormat="1" ht="16.5" customHeight="1" x14ac:dyDescent="0.25">
      <c r="A28" s="48" t="s">
        <v>40</v>
      </c>
      <c r="B28" s="67"/>
      <c r="C28" s="18">
        <v>0</v>
      </c>
      <c r="D28" s="19" t="s">
        <v>39</v>
      </c>
      <c r="E28" s="20" t="s">
        <v>39</v>
      </c>
      <c r="F28" s="18">
        <v>0</v>
      </c>
      <c r="H28" s="21"/>
    </row>
    <row r="29" spans="1:8" s="5" customFormat="1" ht="16.5" customHeight="1" x14ac:dyDescent="0.25">
      <c r="A29" s="48" t="s">
        <v>41</v>
      </c>
      <c r="B29" s="67"/>
      <c r="C29" s="18">
        <v>0</v>
      </c>
      <c r="D29" s="19" t="s">
        <v>39</v>
      </c>
      <c r="E29" s="20" t="s">
        <v>39</v>
      </c>
      <c r="F29" s="18">
        <v>0</v>
      </c>
      <c r="H29" s="21"/>
    </row>
    <row r="30" spans="1:8" s="5" customFormat="1" ht="16.5" customHeight="1" x14ac:dyDescent="0.25">
      <c r="A30" s="48" t="s">
        <v>42</v>
      </c>
      <c r="B30" s="67"/>
      <c r="C30" s="18">
        <v>0</v>
      </c>
      <c r="D30" s="19" t="s">
        <v>39</v>
      </c>
      <c r="E30" s="20" t="s">
        <v>39</v>
      </c>
      <c r="F30" s="18">
        <v>0</v>
      </c>
      <c r="H30" s="21"/>
    </row>
    <row r="31" spans="1:8" s="5" customFormat="1" ht="16.5" customHeight="1" x14ac:dyDescent="0.25">
      <c r="A31" s="48" t="s">
        <v>43</v>
      </c>
      <c r="B31" s="67"/>
      <c r="C31" s="18">
        <v>0</v>
      </c>
      <c r="D31" s="19" t="s">
        <v>39</v>
      </c>
      <c r="E31" s="20" t="s">
        <v>39</v>
      </c>
      <c r="F31" s="18">
        <v>0</v>
      </c>
      <c r="H31" s="21"/>
    </row>
    <row r="32" spans="1:8" s="5" customFormat="1" ht="16.5" customHeight="1" x14ac:dyDescent="0.25">
      <c r="A32" s="48" t="s">
        <v>44</v>
      </c>
      <c r="B32" s="67"/>
      <c r="C32" s="18">
        <v>0</v>
      </c>
      <c r="D32" s="19" t="s">
        <v>39</v>
      </c>
      <c r="E32" s="20" t="s">
        <v>39</v>
      </c>
      <c r="F32" s="18">
        <v>0</v>
      </c>
      <c r="H32" s="21"/>
    </row>
    <row r="33" spans="1:8" s="5" customFormat="1" ht="16.5" customHeight="1" x14ac:dyDescent="0.25">
      <c r="A33" s="48" t="s">
        <v>45</v>
      </c>
      <c r="B33" s="67"/>
      <c r="C33" s="18">
        <v>5000000</v>
      </c>
      <c r="D33" s="19">
        <v>45149</v>
      </c>
      <c r="E33" s="20" t="s">
        <v>46</v>
      </c>
      <c r="F33" s="18">
        <v>5000000</v>
      </c>
      <c r="H33" s="21"/>
    </row>
    <row r="34" spans="1:8" s="5" customFormat="1" ht="16.5" customHeight="1" x14ac:dyDescent="0.25">
      <c r="A34" s="48" t="s">
        <v>47</v>
      </c>
      <c r="B34" s="67"/>
      <c r="C34" s="18">
        <v>5000000</v>
      </c>
      <c r="D34" s="19">
        <v>45181</v>
      </c>
      <c r="E34" s="20" t="s">
        <v>48</v>
      </c>
      <c r="F34" s="18">
        <v>5000000</v>
      </c>
      <c r="H34" s="21"/>
    </row>
    <row r="35" spans="1:8" s="5" customFormat="1" ht="16.5" customHeight="1" x14ac:dyDescent="0.25">
      <c r="A35" s="48" t="s">
        <v>49</v>
      </c>
      <c r="B35" s="67"/>
      <c r="C35" s="18">
        <v>5000000</v>
      </c>
      <c r="D35" s="19">
        <v>45210</v>
      </c>
      <c r="E35" s="20" t="s">
        <v>50</v>
      </c>
      <c r="F35" s="18">
        <v>5000000</v>
      </c>
      <c r="H35" s="21"/>
    </row>
    <row r="36" spans="1:8" s="5" customFormat="1" ht="16.5" customHeight="1" x14ac:dyDescent="0.25">
      <c r="A36" s="48" t="s">
        <v>51</v>
      </c>
      <c r="B36" s="67"/>
      <c r="C36" s="18">
        <v>5500000</v>
      </c>
      <c r="D36" s="19">
        <v>45243</v>
      </c>
      <c r="E36" s="20" t="s">
        <v>52</v>
      </c>
      <c r="F36" s="18">
        <v>5000000</v>
      </c>
      <c r="H36" s="21"/>
    </row>
    <row r="37" spans="1:8" s="5" customFormat="1" ht="16.5" customHeight="1" x14ac:dyDescent="0.25">
      <c r="A37" s="48" t="s">
        <v>53</v>
      </c>
      <c r="B37" s="67"/>
      <c r="C37" s="18">
        <v>5500000</v>
      </c>
      <c r="D37" s="19">
        <v>45272</v>
      </c>
      <c r="E37" s="20" t="s">
        <v>54</v>
      </c>
      <c r="F37" s="18">
        <v>5000000</v>
      </c>
      <c r="H37" s="21"/>
    </row>
    <row r="38" spans="1:8" ht="16.5" customHeight="1" x14ac:dyDescent="0.2">
      <c r="A38" s="59" t="s">
        <v>55</v>
      </c>
      <c r="B38" s="60"/>
      <c r="C38" s="60"/>
      <c r="D38" s="20"/>
      <c r="E38" s="20"/>
      <c r="F38" s="18">
        <v>15383429.279999999</v>
      </c>
      <c r="G38" s="22"/>
    </row>
    <row r="39" spans="1:8" ht="16.5" customHeight="1" x14ac:dyDescent="0.2">
      <c r="A39" s="59" t="s">
        <v>56</v>
      </c>
      <c r="B39" s="60"/>
      <c r="C39" s="60"/>
      <c r="D39" s="20"/>
      <c r="E39" s="20"/>
      <c r="F39" s="18">
        <f>SUM(F26:F37)</f>
        <v>30000000</v>
      </c>
      <c r="G39" s="4"/>
    </row>
    <row r="40" spans="1:8" ht="16.5" customHeight="1" x14ac:dyDescent="0.2">
      <c r="A40" s="59" t="s">
        <v>57</v>
      </c>
      <c r="B40" s="60"/>
      <c r="C40" s="60"/>
      <c r="D40" s="20"/>
      <c r="E40" s="20"/>
      <c r="F40" s="18">
        <v>1441615.69</v>
      </c>
      <c r="G40" s="23"/>
    </row>
    <row r="41" spans="1:8" ht="16.5" customHeight="1" x14ac:dyDescent="0.2">
      <c r="A41" s="59" t="s">
        <v>58</v>
      </c>
      <c r="B41" s="60"/>
      <c r="C41" s="60"/>
      <c r="D41" s="20"/>
      <c r="E41" s="20"/>
      <c r="F41" s="12">
        <v>0</v>
      </c>
      <c r="G41" s="24"/>
    </row>
    <row r="42" spans="1:8" ht="16.5" customHeight="1" x14ac:dyDescent="0.2">
      <c r="A42" s="59" t="s">
        <v>59</v>
      </c>
      <c r="B42" s="60"/>
      <c r="C42" s="60"/>
      <c r="D42" s="20"/>
      <c r="E42" s="20"/>
      <c r="F42" s="18">
        <f>F38+F39+F40+F41</f>
        <v>46825044.969999999</v>
      </c>
    </row>
    <row r="43" spans="1:8" ht="16.5" customHeight="1" x14ac:dyDescent="0.2">
      <c r="A43" s="59" t="s">
        <v>60</v>
      </c>
      <c r="B43" s="60"/>
      <c r="C43" s="60"/>
      <c r="D43" s="20"/>
      <c r="E43" s="20"/>
      <c r="F43" s="18">
        <v>0</v>
      </c>
      <c r="G43" s="25"/>
    </row>
    <row r="44" spans="1:8" ht="16.5" customHeight="1" x14ac:dyDescent="0.2">
      <c r="A44" s="59" t="s">
        <v>61</v>
      </c>
      <c r="B44" s="60"/>
      <c r="C44" s="60"/>
      <c r="D44" s="20"/>
      <c r="E44" s="20"/>
      <c r="F44" s="18">
        <f>F42+F43</f>
        <v>46825044.969999999</v>
      </c>
    </row>
    <row r="45" spans="1:8" ht="12" customHeight="1" x14ac:dyDescent="0.2">
      <c r="A45" s="26" t="s">
        <v>62</v>
      </c>
      <c r="B45" s="26"/>
      <c r="C45" s="27"/>
      <c r="D45" s="27"/>
      <c r="E45" s="27"/>
      <c r="F45" s="8"/>
    </row>
    <row r="46" spans="1:8" ht="12" customHeight="1" x14ac:dyDescent="0.2">
      <c r="A46" s="61" t="s">
        <v>63</v>
      </c>
      <c r="B46" s="61"/>
      <c r="C46" s="61"/>
      <c r="D46" s="61"/>
      <c r="E46" s="61"/>
      <c r="F46" s="61"/>
    </row>
    <row r="47" spans="1:8" ht="12" customHeight="1" x14ac:dyDescent="0.2">
      <c r="A47" s="61" t="s">
        <v>64</v>
      </c>
      <c r="B47" s="61"/>
      <c r="C47" s="61"/>
      <c r="D47" s="61"/>
      <c r="E47" s="61"/>
      <c r="F47" s="61"/>
    </row>
    <row r="48" spans="1:8" ht="12.75" customHeight="1" x14ac:dyDescent="0.2">
      <c r="A48" s="13"/>
      <c r="B48" s="13"/>
      <c r="C48" s="27"/>
      <c r="D48" s="27"/>
      <c r="E48" s="27"/>
      <c r="F48" s="8"/>
    </row>
    <row r="49" spans="1:6" ht="12.75" customHeight="1" x14ac:dyDescent="0.2">
      <c r="A49" s="13"/>
      <c r="B49" s="13"/>
      <c r="C49" s="27"/>
      <c r="D49" s="27"/>
      <c r="E49" s="27"/>
      <c r="F49" s="8"/>
    </row>
    <row r="50" spans="1:6" ht="12.75" customHeight="1" x14ac:dyDescent="0.2">
      <c r="A50" s="13"/>
      <c r="B50" s="13"/>
      <c r="C50" s="27"/>
      <c r="D50" s="27"/>
      <c r="E50" s="27"/>
      <c r="F50" s="8"/>
    </row>
    <row r="51" spans="1:6" ht="12.75" customHeight="1" x14ac:dyDescent="0.2">
      <c r="A51" s="13"/>
      <c r="B51" s="13"/>
      <c r="C51" s="27"/>
      <c r="D51" s="27"/>
      <c r="E51" s="27"/>
      <c r="F51" s="8"/>
    </row>
    <row r="52" spans="1:6" ht="12.75" customHeight="1" x14ac:dyDescent="0.2">
      <c r="A52" s="13"/>
      <c r="B52" s="13"/>
      <c r="C52" s="27"/>
      <c r="D52" s="27"/>
      <c r="E52" s="27"/>
      <c r="F52" s="8"/>
    </row>
    <row r="53" spans="1:6" ht="12.75" customHeight="1" x14ac:dyDescent="0.2">
      <c r="A53" s="13"/>
      <c r="B53" s="13"/>
      <c r="C53" s="27"/>
      <c r="D53" s="27"/>
      <c r="E53" s="27"/>
      <c r="F53" s="8"/>
    </row>
    <row r="54" spans="1:6" ht="12.75" customHeight="1" x14ac:dyDescent="0.2">
      <c r="A54" s="13"/>
      <c r="B54" s="13"/>
      <c r="C54" s="27"/>
      <c r="D54" s="27"/>
      <c r="E54" s="27"/>
      <c r="F54" s="8"/>
    </row>
    <row r="55" spans="1:6" ht="12.75" customHeight="1" x14ac:dyDescent="0.2">
      <c r="A55" s="13"/>
      <c r="B55" s="13"/>
      <c r="C55" s="27"/>
      <c r="D55" s="27"/>
      <c r="E55" s="27"/>
      <c r="F55" s="8"/>
    </row>
    <row r="56" spans="1:6" ht="12.75" customHeight="1" x14ac:dyDescent="0.2">
      <c r="A56" s="13"/>
      <c r="B56" s="13"/>
      <c r="C56" s="27"/>
      <c r="D56" s="27"/>
      <c r="E56" s="27"/>
      <c r="F56" s="8"/>
    </row>
    <row r="57" spans="1:6" ht="12.75" customHeight="1" x14ac:dyDescent="0.2">
      <c r="A57" s="13"/>
      <c r="B57" s="13"/>
      <c r="C57" s="27"/>
      <c r="D57" s="27"/>
      <c r="E57" s="27"/>
      <c r="F57" s="8"/>
    </row>
    <row r="58" spans="1:6" ht="12.75" customHeight="1" x14ac:dyDescent="0.2">
      <c r="A58" s="13"/>
      <c r="B58" s="13"/>
      <c r="C58" s="27"/>
      <c r="D58" s="27"/>
      <c r="E58" s="27"/>
      <c r="F58" s="8"/>
    </row>
    <row r="59" spans="1:6" ht="12.75" customHeight="1" x14ac:dyDescent="0.2">
      <c r="A59" s="13"/>
      <c r="B59" s="13"/>
      <c r="C59" s="27"/>
      <c r="D59" s="27"/>
      <c r="E59" s="27"/>
      <c r="F59" s="8"/>
    </row>
    <row r="60" spans="1:6" ht="30" customHeight="1" x14ac:dyDescent="0.2">
      <c r="A60" s="62" t="s">
        <v>65</v>
      </c>
      <c r="B60" s="63"/>
      <c r="C60" s="63"/>
      <c r="D60" s="63"/>
      <c r="E60" s="63"/>
      <c r="F60" s="63"/>
    </row>
    <row r="61" spans="1:6" x14ac:dyDescent="0.2">
      <c r="A61" s="9"/>
    </row>
    <row r="62" spans="1:6" x14ac:dyDescent="0.2">
      <c r="A62" s="9"/>
    </row>
    <row r="63" spans="1:6" ht="15" customHeight="1" x14ac:dyDescent="0.2">
      <c r="A63" s="1"/>
      <c r="B63" s="1"/>
      <c r="C63" s="1"/>
      <c r="D63" s="1"/>
      <c r="E63" s="1"/>
      <c r="F63" s="1"/>
    </row>
    <row r="64" spans="1:6" ht="21" customHeight="1" x14ac:dyDescent="0.2">
      <c r="A64" s="47" t="s">
        <v>66</v>
      </c>
      <c r="B64" s="47"/>
      <c r="C64" s="47"/>
      <c r="D64" s="47"/>
      <c r="E64" s="47"/>
      <c r="F64" s="47"/>
    </row>
    <row r="65" spans="1:9" ht="21" customHeight="1" x14ac:dyDescent="0.2">
      <c r="A65" s="64" t="s">
        <v>67</v>
      </c>
      <c r="B65" s="65"/>
      <c r="C65" s="65"/>
      <c r="D65" s="65"/>
      <c r="E65" s="65"/>
      <c r="F65" s="66"/>
    </row>
    <row r="66" spans="1:9" ht="15" customHeight="1" x14ac:dyDescent="0.2">
      <c r="A66" s="54" t="s">
        <v>68</v>
      </c>
      <c r="B66" s="54" t="s">
        <v>69</v>
      </c>
      <c r="C66" s="56" t="s">
        <v>70</v>
      </c>
      <c r="D66" s="54" t="s">
        <v>71</v>
      </c>
      <c r="E66" s="54" t="s">
        <v>72</v>
      </c>
      <c r="F66" s="54" t="s">
        <v>73</v>
      </c>
    </row>
    <row r="67" spans="1:9" ht="80.25" customHeight="1" x14ac:dyDescent="0.2">
      <c r="A67" s="55"/>
      <c r="B67" s="55"/>
      <c r="C67" s="57"/>
      <c r="D67" s="58"/>
      <c r="E67" s="55"/>
      <c r="F67" s="58"/>
    </row>
    <row r="68" spans="1:9" ht="18" customHeight="1" x14ac:dyDescent="0.2">
      <c r="A68" s="28" t="s">
        <v>74</v>
      </c>
      <c r="B68" s="29">
        <v>28088995.190000001</v>
      </c>
      <c r="C68" s="29">
        <v>951893.42</v>
      </c>
      <c r="D68" s="29">
        <v>21997642.07</v>
      </c>
      <c r="E68" s="29">
        <f t="shared" ref="E68:E83" si="0">SUM(C68:D68)</f>
        <v>22949535.490000002</v>
      </c>
      <c r="F68" s="30">
        <f>B68-D68</f>
        <v>6091353.120000001</v>
      </c>
      <c r="I68" s="31"/>
    </row>
    <row r="69" spans="1:9" ht="18" customHeight="1" x14ac:dyDescent="0.2">
      <c r="A69" s="28" t="s">
        <v>75</v>
      </c>
      <c r="B69" s="29">
        <v>33135.99</v>
      </c>
      <c r="C69" s="29">
        <v>0</v>
      </c>
      <c r="D69" s="29">
        <v>27236.32</v>
      </c>
      <c r="E69" s="29">
        <f t="shared" si="0"/>
        <v>27236.32</v>
      </c>
      <c r="F69" s="30">
        <f t="shared" ref="F69:F83" si="1">B69-D69</f>
        <v>5899.6699999999983</v>
      </c>
      <c r="I69" s="31"/>
    </row>
    <row r="70" spans="1:9" ht="18" customHeight="1" x14ac:dyDescent="0.2">
      <c r="A70" s="28" t="s">
        <v>76</v>
      </c>
      <c r="B70" s="29">
        <v>2187534.56</v>
      </c>
      <c r="C70" s="29">
        <v>84601.91</v>
      </c>
      <c r="D70" s="29">
        <v>1917731.7999999998</v>
      </c>
      <c r="E70" s="29">
        <f t="shared" si="0"/>
        <v>2002333.7099999997</v>
      </c>
      <c r="F70" s="30">
        <f t="shared" si="1"/>
        <v>269802.76000000024</v>
      </c>
    </row>
    <row r="71" spans="1:9" ht="18" customHeight="1" x14ac:dyDescent="0.2">
      <c r="A71" s="28" t="s">
        <v>77</v>
      </c>
      <c r="B71" s="29">
        <v>1718286.8199999998</v>
      </c>
      <c r="C71" s="29">
        <v>0</v>
      </c>
      <c r="D71" s="29">
        <v>1459625.26</v>
      </c>
      <c r="E71" s="29">
        <f t="shared" si="0"/>
        <v>1459625.26</v>
      </c>
      <c r="F71" s="30">
        <f t="shared" si="1"/>
        <v>258661.55999999982</v>
      </c>
    </row>
    <row r="72" spans="1:9" ht="18" customHeight="1" x14ac:dyDescent="0.2">
      <c r="A72" s="28" t="s">
        <v>78</v>
      </c>
      <c r="B72" s="29">
        <v>14254.18</v>
      </c>
      <c r="C72" s="29">
        <v>343</v>
      </c>
      <c r="D72" s="29">
        <v>13237.48</v>
      </c>
      <c r="E72" s="29">
        <f t="shared" si="0"/>
        <v>13580.48</v>
      </c>
      <c r="F72" s="30">
        <f t="shared" si="1"/>
        <v>1016.7000000000007</v>
      </c>
    </row>
    <row r="73" spans="1:9" ht="18" customHeight="1" x14ac:dyDescent="0.2">
      <c r="A73" s="28" t="s">
        <v>79</v>
      </c>
      <c r="B73" s="29">
        <v>1858344.73</v>
      </c>
      <c r="C73" s="29">
        <v>28992.47</v>
      </c>
      <c r="D73" s="29">
        <v>1791740.01</v>
      </c>
      <c r="E73" s="29">
        <f t="shared" si="0"/>
        <v>1820732.48</v>
      </c>
      <c r="F73" s="30">
        <f t="shared" si="1"/>
        <v>66604.719999999972</v>
      </c>
    </row>
    <row r="74" spans="1:9" ht="18" customHeight="1" x14ac:dyDescent="0.2">
      <c r="A74" s="28" t="s">
        <v>80</v>
      </c>
      <c r="B74" s="29">
        <v>0</v>
      </c>
      <c r="C74" s="29">
        <v>0</v>
      </c>
      <c r="D74" s="29">
        <v>0</v>
      </c>
      <c r="E74" s="29">
        <f t="shared" si="0"/>
        <v>0</v>
      </c>
      <c r="F74" s="30">
        <f t="shared" si="1"/>
        <v>0</v>
      </c>
    </row>
    <row r="75" spans="1:9" ht="18" customHeight="1" x14ac:dyDescent="0.2">
      <c r="A75" s="28" t="s">
        <v>81</v>
      </c>
      <c r="B75" s="29">
        <v>9169366.6800000053</v>
      </c>
      <c r="C75" s="29">
        <v>84060.72</v>
      </c>
      <c r="D75" s="29">
        <v>8825348.7300000004</v>
      </c>
      <c r="E75" s="29">
        <f t="shared" si="0"/>
        <v>8909409.4500000011</v>
      </c>
      <c r="F75" s="30">
        <f t="shared" si="1"/>
        <v>344017.95000000484</v>
      </c>
    </row>
    <row r="76" spans="1:9" ht="18" customHeight="1" x14ac:dyDescent="0.2">
      <c r="A76" s="28" t="s">
        <v>82</v>
      </c>
      <c r="B76" s="29">
        <v>0</v>
      </c>
      <c r="C76" s="29">
        <v>0</v>
      </c>
      <c r="D76" s="29">
        <v>0</v>
      </c>
      <c r="E76" s="29">
        <f t="shared" si="0"/>
        <v>0</v>
      </c>
      <c r="F76" s="30">
        <f t="shared" si="1"/>
        <v>0</v>
      </c>
    </row>
    <row r="77" spans="1:9" ht="18" customHeight="1" x14ac:dyDescent="0.2">
      <c r="A77" s="28" t="s">
        <v>83</v>
      </c>
      <c r="B77" s="29">
        <v>291175.69000000006</v>
      </c>
      <c r="C77" s="29">
        <v>0</v>
      </c>
      <c r="D77" s="29">
        <v>286679.92000000004</v>
      </c>
      <c r="E77" s="29">
        <f t="shared" si="0"/>
        <v>286679.92000000004</v>
      </c>
      <c r="F77" s="30">
        <f t="shared" si="1"/>
        <v>4495.7700000000186</v>
      </c>
    </row>
    <row r="78" spans="1:9" ht="18" customHeight="1" x14ac:dyDescent="0.2">
      <c r="A78" s="28" t="s">
        <v>84</v>
      </c>
      <c r="B78" s="29">
        <v>2548.7900000000004</v>
      </c>
      <c r="C78" s="29">
        <v>39046.74</v>
      </c>
      <c r="D78" s="29">
        <v>2211.67</v>
      </c>
      <c r="E78" s="29">
        <f t="shared" si="0"/>
        <v>41258.409999999996</v>
      </c>
      <c r="F78" s="30">
        <f t="shared" si="1"/>
        <v>337.12000000000035</v>
      </c>
    </row>
    <row r="79" spans="1:9" ht="18" customHeight="1" x14ac:dyDescent="0.2">
      <c r="A79" s="28" t="s">
        <v>85</v>
      </c>
      <c r="B79" s="29">
        <v>6295.8</v>
      </c>
      <c r="C79" s="29">
        <v>28950</v>
      </c>
      <c r="D79" s="29">
        <v>6295.8</v>
      </c>
      <c r="E79" s="29">
        <f t="shared" si="0"/>
        <v>35245.800000000003</v>
      </c>
      <c r="F79" s="30">
        <f t="shared" si="1"/>
        <v>0</v>
      </c>
    </row>
    <row r="80" spans="1:9" ht="18" customHeight="1" x14ac:dyDescent="0.2">
      <c r="A80" s="28" t="s">
        <v>86</v>
      </c>
      <c r="B80" s="29">
        <v>364212.96</v>
      </c>
      <c r="C80" s="29">
        <v>6308</v>
      </c>
      <c r="D80" s="29">
        <v>352056.61</v>
      </c>
      <c r="E80" s="29">
        <f t="shared" si="0"/>
        <v>358364.61</v>
      </c>
      <c r="F80" s="30">
        <f t="shared" si="1"/>
        <v>12156.350000000035</v>
      </c>
    </row>
    <row r="81" spans="1:6" ht="18" customHeight="1" x14ac:dyDescent="0.2">
      <c r="A81" s="28" t="s">
        <v>87</v>
      </c>
      <c r="B81" s="29">
        <v>0</v>
      </c>
      <c r="C81" s="29">
        <v>0</v>
      </c>
      <c r="D81" s="29">
        <v>0</v>
      </c>
      <c r="E81" s="29">
        <f t="shared" si="0"/>
        <v>0</v>
      </c>
      <c r="F81" s="30">
        <f t="shared" si="1"/>
        <v>0</v>
      </c>
    </row>
    <row r="82" spans="1:6" ht="18" customHeight="1" x14ac:dyDescent="0.2">
      <c r="A82" s="32" t="s">
        <v>88</v>
      </c>
      <c r="B82" s="29">
        <v>12</v>
      </c>
      <c r="C82" s="29">
        <v>0</v>
      </c>
      <c r="D82" s="29">
        <v>12</v>
      </c>
      <c r="E82" s="29">
        <f t="shared" si="0"/>
        <v>12</v>
      </c>
      <c r="F82" s="30">
        <f t="shared" si="1"/>
        <v>0</v>
      </c>
    </row>
    <row r="83" spans="1:6" ht="18" customHeight="1" x14ac:dyDescent="0.2">
      <c r="A83" s="28" t="s">
        <v>89</v>
      </c>
      <c r="B83" s="29">
        <v>1050.7800000000002</v>
      </c>
      <c r="C83" s="29">
        <v>0</v>
      </c>
      <c r="D83" s="29">
        <v>1050.7800000000002</v>
      </c>
      <c r="E83" s="29">
        <f t="shared" si="0"/>
        <v>1050.7800000000002</v>
      </c>
      <c r="F83" s="30">
        <f t="shared" si="1"/>
        <v>0</v>
      </c>
    </row>
    <row r="84" spans="1:6" ht="18" customHeight="1" x14ac:dyDescent="0.2">
      <c r="A84" s="33" t="s">
        <v>90</v>
      </c>
      <c r="B84" s="34">
        <f>SUM(B68:B83)</f>
        <v>43735214.170000002</v>
      </c>
      <c r="C84" s="34">
        <f>SUM(C68:C83)</f>
        <v>1224196.26</v>
      </c>
      <c r="D84" s="34">
        <f>SUM(D68:D83)</f>
        <v>36680868.450000003</v>
      </c>
      <c r="E84" s="34">
        <f>SUM(E68:E83)</f>
        <v>37905064.710000001</v>
      </c>
      <c r="F84" s="34">
        <f>SUM(F68:F83)</f>
        <v>7054345.7200000053</v>
      </c>
    </row>
    <row r="85" spans="1:6" ht="15" customHeight="1" x14ac:dyDescent="0.2">
      <c r="A85" s="51" t="s">
        <v>91</v>
      </c>
      <c r="B85" s="51"/>
      <c r="C85" s="51"/>
      <c r="D85" s="51"/>
      <c r="E85" s="51"/>
      <c r="F85" s="51"/>
    </row>
    <row r="86" spans="1:6" ht="15" customHeight="1" x14ac:dyDescent="0.2">
      <c r="A86" s="52" t="s">
        <v>92</v>
      </c>
      <c r="B86" s="52"/>
      <c r="C86" s="52"/>
      <c r="D86" s="52"/>
      <c r="E86" s="52"/>
      <c r="F86" s="52"/>
    </row>
    <row r="87" spans="1:6" ht="15" customHeight="1" x14ac:dyDescent="0.2">
      <c r="A87" s="52" t="s">
        <v>93</v>
      </c>
      <c r="B87" s="52"/>
      <c r="C87" s="52"/>
      <c r="D87" s="52"/>
      <c r="E87" s="52"/>
      <c r="F87" s="52"/>
    </row>
    <row r="88" spans="1:6" ht="15" customHeight="1" x14ac:dyDescent="0.2">
      <c r="A88" s="52" t="s">
        <v>94</v>
      </c>
      <c r="B88" s="52"/>
      <c r="C88" s="52"/>
      <c r="D88" s="52"/>
      <c r="E88" s="52"/>
      <c r="F88" s="52"/>
    </row>
    <row r="89" spans="1:6" ht="15" customHeight="1" x14ac:dyDescent="0.2">
      <c r="A89" s="53" t="s">
        <v>95</v>
      </c>
      <c r="B89" s="53"/>
      <c r="C89" s="53"/>
      <c r="D89" s="53"/>
      <c r="E89" s="53"/>
      <c r="F89" s="53"/>
    </row>
    <row r="90" spans="1:6" ht="15" customHeight="1" x14ac:dyDescent="0.2">
      <c r="A90" s="53"/>
      <c r="B90" s="53"/>
      <c r="C90" s="53"/>
      <c r="D90" s="53"/>
      <c r="E90" s="53"/>
      <c r="F90" s="53"/>
    </row>
    <row r="91" spans="1:6" ht="15" customHeight="1" x14ac:dyDescent="0.2">
      <c r="A91" s="46" t="s">
        <v>96</v>
      </c>
      <c r="B91" s="46"/>
      <c r="C91" s="46"/>
      <c r="D91" s="46"/>
      <c r="E91" s="46"/>
      <c r="F91" s="46"/>
    </row>
    <row r="92" spans="1:6" ht="15" customHeight="1" x14ac:dyDescent="0.2">
      <c r="A92" s="46"/>
      <c r="B92" s="46"/>
      <c r="C92" s="46"/>
      <c r="D92" s="46"/>
      <c r="E92" s="46"/>
      <c r="F92" s="46"/>
    </row>
    <row r="93" spans="1:6" ht="15" customHeight="1" x14ac:dyDescent="0.2">
      <c r="A93" s="46"/>
      <c r="B93" s="46"/>
      <c r="C93" s="46"/>
      <c r="D93" s="46"/>
      <c r="E93" s="46"/>
      <c r="F93" s="46"/>
    </row>
    <row r="94" spans="1:6" ht="15" customHeight="1" x14ac:dyDescent="0.2">
      <c r="A94" s="46"/>
      <c r="B94" s="46"/>
      <c r="C94" s="46"/>
      <c r="D94" s="46"/>
      <c r="E94" s="46"/>
      <c r="F94" s="46"/>
    </row>
    <row r="95" spans="1:6" ht="15" customHeight="1" x14ac:dyDescent="0.2">
      <c r="A95" s="35" t="s">
        <v>97</v>
      </c>
      <c r="B95" s="15"/>
      <c r="C95" s="36"/>
      <c r="D95" s="37"/>
      <c r="E95" s="37"/>
      <c r="F95" s="15"/>
    </row>
    <row r="96" spans="1:6" ht="15" customHeight="1" x14ac:dyDescent="0.2">
      <c r="A96" s="35"/>
      <c r="B96" s="15"/>
      <c r="C96" s="36"/>
      <c r="D96" s="37"/>
      <c r="E96" s="37"/>
      <c r="F96" s="15"/>
    </row>
    <row r="97" spans="1:6" ht="15" customHeight="1" x14ac:dyDescent="0.2">
      <c r="A97" s="35"/>
      <c r="B97" s="15"/>
      <c r="C97" s="36"/>
      <c r="D97" s="37"/>
      <c r="E97" s="37"/>
      <c r="F97" s="15"/>
    </row>
    <row r="98" spans="1:6" ht="15" customHeight="1" x14ac:dyDescent="0.2">
      <c r="A98" s="35"/>
      <c r="B98" s="15"/>
      <c r="C98" s="36"/>
      <c r="D98" s="37"/>
      <c r="E98" s="37"/>
      <c r="F98" s="15"/>
    </row>
    <row r="99" spans="1:6" ht="15" customHeight="1" x14ac:dyDescent="0.2">
      <c r="A99" s="35"/>
      <c r="B99" s="15"/>
      <c r="C99" s="36"/>
      <c r="D99" s="37"/>
      <c r="E99" s="37"/>
      <c r="F99" s="15"/>
    </row>
    <row r="100" spans="1:6" ht="15" customHeight="1" x14ac:dyDescent="0.2">
      <c r="A100" s="35"/>
      <c r="B100" s="15"/>
      <c r="C100" s="36"/>
      <c r="D100" s="37"/>
      <c r="E100" s="37"/>
      <c r="F100" s="15"/>
    </row>
    <row r="101" spans="1:6" ht="15" customHeight="1" x14ac:dyDescent="0.2">
      <c r="A101" s="35"/>
      <c r="B101" s="15"/>
      <c r="C101" s="36"/>
      <c r="D101" s="37"/>
      <c r="E101" s="37"/>
      <c r="F101" s="15"/>
    </row>
    <row r="102" spans="1:6" ht="15" customHeight="1" x14ac:dyDescent="0.2">
      <c r="A102" s="35"/>
      <c r="B102" s="15"/>
      <c r="C102" s="36"/>
      <c r="D102" s="37"/>
      <c r="E102" s="37"/>
      <c r="F102" s="15"/>
    </row>
    <row r="103" spans="1:6" ht="15" customHeight="1" x14ac:dyDescent="0.2">
      <c r="A103" s="35"/>
      <c r="B103" s="15"/>
      <c r="C103" s="36"/>
      <c r="D103" s="37"/>
      <c r="E103" s="37"/>
      <c r="F103" s="15"/>
    </row>
    <row r="104" spans="1:6" ht="15" customHeight="1" x14ac:dyDescent="0.2">
      <c r="A104" s="35"/>
      <c r="B104" s="15"/>
      <c r="C104" s="36"/>
      <c r="D104" s="37"/>
      <c r="E104" s="37"/>
      <c r="F104" s="15"/>
    </row>
    <row r="105" spans="1:6" ht="15" customHeight="1" x14ac:dyDescent="0.2">
      <c r="A105" s="35"/>
      <c r="B105" s="15"/>
      <c r="C105" s="36"/>
      <c r="D105" s="37"/>
      <c r="E105" s="37"/>
      <c r="F105" s="15"/>
    </row>
    <row r="106" spans="1:6" ht="15" customHeight="1" x14ac:dyDescent="0.2">
      <c r="A106" s="35"/>
      <c r="B106" s="15"/>
      <c r="C106" s="36"/>
      <c r="D106" s="37"/>
      <c r="E106" s="37"/>
      <c r="F106" s="15"/>
    </row>
    <row r="107" spans="1:6" ht="15" customHeight="1" x14ac:dyDescent="0.2">
      <c r="A107" s="35"/>
      <c r="B107" s="15"/>
      <c r="C107" s="36"/>
      <c r="D107" s="37"/>
      <c r="E107" s="37"/>
      <c r="F107" s="15"/>
    </row>
    <row r="108" spans="1:6" ht="15" customHeight="1" x14ac:dyDescent="0.2">
      <c r="A108" s="35"/>
      <c r="B108" s="15"/>
      <c r="C108" s="36"/>
      <c r="D108" s="37"/>
      <c r="E108" s="37"/>
      <c r="F108" s="15"/>
    </row>
    <row r="109" spans="1:6" ht="15" customHeight="1" x14ac:dyDescent="0.2">
      <c r="A109" s="35"/>
      <c r="B109" s="15"/>
      <c r="C109" s="36"/>
      <c r="D109" s="37"/>
      <c r="E109" s="37"/>
      <c r="F109" s="15"/>
    </row>
    <row r="110" spans="1:6" ht="15" customHeight="1" x14ac:dyDescent="0.2">
      <c r="A110" s="47" t="s">
        <v>98</v>
      </c>
      <c r="B110" s="47"/>
      <c r="C110" s="47"/>
      <c r="D110" s="47"/>
      <c r="E110" s="47"/>
      <c r="F110" s="47"/>
    </row>
    <row r="111" spans="1:6" ht="15" customHeight="1" x14ac:dyDescent="0.2">
      <c r="A111" s="48" t="s">
        <v>99</v>
      </c>
      <c r="B111" s="49"/>
      <c r="C111" s="50"/>
      <c r="D111" s="49"/>
      <c r="E111" s="38"/>
      <c r="F111" s="18">
        <f>F44</f>
        <v>46825044.969999999</v>
      </c>
    </row>
    <row r="112" spans="1:6" ht="15" customHeight="1" x14ac:dyDescent="0.2">
      <c r="A112" s="48" t="s">
        <v>100</v>
      </c>
      <c r="B112" s="49"/>
      <c r="C112" s="50"/>
      <c r="D112" s="49"/>
      <c r="E112" s="38"/>
      <c r="F112" s="18">
        <f>E84</f>
        <v>37905064.710000001</v>
      </c>
    </row>
    <row r="113" spans="1:7" ht="15" customHeight="1" x14ac:dyDescent="0.2">
      <c r="A113" s="48" t="s">
        <v>101</v>
      </c>
      <c r="B113" s="49"/>
      <c r="C113" s="50"/>
      <c r="D113" s="49"/>
      <c r="E113" s="38"/>
      <c r="F113" s="18">
        <f>F42-F112+F43</f>
        <v>8919980.2599999979</v>
      </c>
    </row>
    <row r="114" spans="1:7" ht="15" customHeight="1" x14ac:dyDescent="0.2">
      <c r="A114" s="48" t="s">
        <v>102</v>
      </c>
      <c r="B114" s="49"/>
      <c r="C114" s="49"/>
      <c r="D114" s="49"/>
      <c r="E114" s="38"/>
      <c r="F114" s="18">
        <v>0</v>
      </c>
    </row>
    <row r="115" spans="1:7" ht="15" customHeight="1" x14ac:dyDescent="0.2">
      <c r="A115" s="48" t="s">
        <v>103</v>
      </c>
      <c r="B115" s="49"/>
      <c r="C115" s="49"/>
      <c r="D115" s="49"/>
      <c r="E115" s="17"/>
      <c r="F115" s="18">
        <f>F113-F114</f>
        <v>8919980.2599999979</v>
      </c>
      <c r="G115" s="39"/>
    </row>
    <row r="116" spans="1:7" ht="39.75" customHeight="1" x14ac:dyDescent="0.2">
      <c r="A116" s="45" t="s">
        <v>104</v>
      </c>
      <c r="B116" s="45"/>
      <c r="C116" s="45"/>
      <c r="D116" s="45"/>
      <c r="E116" s="45"/>
      <c r="F116" s="45"/>
    </row>
    <row r="117" spans="1:7" ht="12" customHeight="1" x14ac:dyDescent="0.2">
      <c r="A117" s="46"/>
      <c r="B117" s="46"/>
      <c r="C117" s="46"/>
      <c r="D117" s="46"/>
      <c r="E117" s="46"/>
      <c r="F117" s="46"/>
    </row>
    <row r="118" spans="1:7" ht="15" customHeight="1" x14ac:dyDescent="0.2"/>
    <row r="119" spans="1:7" ht="15" customHeight="1" x14ac:dyDescent="0.2"/>
    <row r="120" spans="1:7" s="41" customFormat="1" ht="15" customHeight="1" x14ac:dyDescent="0.25">
      <c r="A120" s="40" t="s">
        <v>105</v>
      </c>
      <c r="B120" s="9"/>
      <c r="C120"/>
      <c r="D120"/>
      <c r="E120"/>
      <c r="F120"/>
    </row>
    <row r="121" spans="1:7" s="41" customFormat="1" ht="15.75" x14ac:dyDescent="0.25">
      <c r="A121" s="42"/>
      <c r="B121"/>
      <c r="C121"/>
      <c r="D121"/>
      <c r="E121"/>
      <c r="F121"/>
    </row>
    <row r="122" spans="1:7" s="41" customFormat="1" ht="15" x14ac:dyDescent="0.25">
      <c r="A122" s="40"/>
      <c r="B122" s="43"/>
      <c r="C122" s="43"/>
      <c r="D122" s="43"/>
      <c r="E122" s="43"/>
      <c r="F122"/>
    </row>
    <row r="123" spans="1:7" s="41" customFormat="1" ht="15" x14ac:dyDescent="0.25">
      <c r="A123" s="40" t="s">
        <v>106</v>
      </c>
      <c r="B123" s="43"/>
      <c r="C123" s="43"/>
      <c r="D123" s="43"/>
      <c r="E123" s="43"/>
      <c r="F123"/>
    </row>
    <row r="124" spans="1:7" s="41" customFormat="1" ht="15" x14ac:dyDescent="0.25">
      <c r="A124" s="40" t="s">
        <v>107</v>
      </c>
      <c r="B124" s="43"/>
      <c r="C124" s="43"/>
      <c r="D124" s="43"/>
      <c r="E124" s="43"/>
      <c r="F124"/>
    </row>
    <row r="125" spans="1:7" s="41" customFormat="1" ht="15" x14ac:dyDescent="0.25">
      <c r="A125" s="40"/>
      <c r="B125" s="43"/>
      <c r="C125" s="43"/>
      <c r="D125" s="43"/>
      <c r="E125" s="43"/>
      <c r="F125"/>
    </row>
    <row r="126" spans="1:7" s="41" customFormat="1" ht="15" x14ac:dyDescent="0.25">
      <c r="A126" s="40"/>
      <c r="B126" s="43"/>
      <c r="C126" s="43"/>
      <c r="D126" s="43"/>
      <c r="E126" s="43"/>
      <c r="F126"/>
    </row>
    <row r="127" spans="1:7" s="41" customFormat="1" ht="15" x14ac:dyDescent="0.25">
      <c r="A127" s="40" t="s">
        <v>108</v>
      </c>
      <c r="B127" s="43"/>
      <c r="C127" s="43"/>
      <c r="D127" s="43"/>
      <c r="E127" s="43"/>
      <c r="F127"/>
    </row>
    <row r="133" spans="2:3" ht="15" customHeight="1" x14ac:dyDescent="0.2">
      <c r="B133" s="44"/>
      <c r="C133" s="43"/>
    </row>
    <row r="144" spans="2:3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</sheetData>
  <mergeCells count="75">
    <mergeCell ref="A1:F1"/>
    <mergeCell ref="A2:F2"/>
    <mergeCell ref="A3:F3"/>
    <mergeCell ref="A4:F4"/>
    <mergeCell ref="A6:B6"/>
    <mergeCell ref="C6:F6"/>
    <mergeCell ref="A7:B7"/>
    <mergeCell ref="C7:F7"/>
    <mergeCell ref="A8:B8"/>
    <mergeCell ref="C8:F8"/>
    <mergeCell ref="A9:B9"/>
    <mergeCell ref="C9:F9"/>
    <mergeCell ref="A19:C19"/>
    <mergeCell ref="A10:B10"/>
    <mergeCell ref="C10:F10"/>
    <mergeCell ref="A11:B11"/>
    <mergeCell ref="C11:F11"/>
    <mergeCell ref="A12:B12"/>
    <mergeCell ref="C12:F12"/>
    <mergeCell ref="A13:B13"/>
    <mergeCell ref="C13:F13"/>
    <mergeCell ref="A14:B14"/>
    <mergeCell ref="A15:B15"/>
    <mergeCell ref="A18:C18"/>
    <mergeCell ref="A20:C20"/>
    <mergeCell ref="A21:C21"/>
    <mergeCell ref="A23:F23"/>
    <mergeCell ref="A24:B25"/>
    <mergeCell ref="C24:C25"/>
    <mergeCell ref="D24:D25"/>
    <mergeCell ref="E24:E25"/>
    <mergeCell ref="F24:F25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65:F65"/>
    <mergeCell ref="A38:C38"/>
    <mergeCell ref="A39:C39"/>
    <mergeCell ref="A40:C40"/>
    <mergeCell ref="A41:C41"/>
    <mergeCell ref="A42:C42"/>
    <mergeCell ref="A43:C43"/>
    <mergeCell ref="A44:C44"/>
    <mergeCell ref="A46:F46"/>
    <mergeCell ref="A47:F47"/>
    <mergeCell ref="A60:F60"/>
    <mergeCell ref="A64:F64"/>
    <mergeCell ref="A91:F94"/>
    <mergeCell ref="A66:A67"/>
    <mergeCell ref="B66:B67"/>
    <mergeCell ref="C66:C67"/>
    <mergeCell ref="D66:D67"/>
    <mergeCell ref="E66:E67"/>
    <mergeCell ref="F66:F67"/>
    <mergeCell ref="A85:F85"/>
    <mergeCell ref="A86:F86"/>
    <mergeCell ref="A87:F87"/>
    <mergeCell ref="A88:F88"/>
    <mergeCell ref="A89:F90"/>
    <mergeCell ref="A116:F117"/>
    <mergeCell ref="A110:F110"/>
    <mergeCell ref="A111:D111"/>
    <mergeCell ref="A112:D112"/>
    <mergeCell ref="A113:D113"/>
    <mergeCell ref="A114:D114"/>
    <mergeCell ref="A115:D115"/>
  </mergeCells>
  <pageMargins left="0.51181102362204722" right="0.51181102362204722" top="0.78740157480314965" bottom="0.78740157480314965" header="0.31496062992125984" footer="0.31496062992125984"/>
  <pageSetup paperSize="9" scale="85" orientation="portrait" verticalDpi="1200" r:id="rId1"/>
  <headerFooter>
    <oddFooter>&amp;C&amp;8Página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3BF244-B52A-469C-B530-C411B80E0002}"/>
</file>

<file path=customXml/itemProps2.xml><?xml version="1.0" encoding="utf-8"?>
<ds:datastoreItem xmlns:ds="http://schemas.openxmlformats.org/officeDocument/2006/customXml" ds:itemID="{89EC0C3F-D29F-49C4-8EBE-180E639A36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6 - Perdizes</vt:lpstr>
      <vt:lpstr>'Anexo 6 - Perdizes'!Area_de_impressao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cp:lastPrinted>2024-04-25T14:14:52Z</cp:lastPrinted>
  <dcterms:created xsi:type="dcterms:W3CDTF">2024-04-25T14:14:05Z</dcterms:created>
  <dcterms:modified xsi:type="dcterms:W3CDTF">2024-04-25T14:16:30Z</dcterms:modified>
</cp:coreProperties>
</file>