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HC-ICESP\2023\Prestação de Contas Anual - Exercício 2023 - CG 88.710\Portal da Transparência\"/>
    </mc:Choice>
  </mc:AlternateContent>
  <xr:revisionPtr revIDLastSave="0" documentId="13_ncr:1_{583EB3DB-4D78-421C-A0E2-103550BDB776}" xr6:coauthVersionLast="47" xr6:coauthVersionMax="47" xr10:uidLastSave="{00000000-0000-0000-0000-000000000000}"/>
  <bookViews>
    <workbookView xWindow="-120" yWindow="-120" windowWidth="29040" windowHeight="15840" xr2:uid="{1F787B18-BB5E-4084-B744-DE3206D858B5}"/>
  </bookViews>
  <sheets>
    <sheet name="Anexo 6 - ICESP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A" localSheetId="0">#REF!</definedName>
    <definedName name="A">#REF!</definedName>
    <definedName name="AAAAAAAAAAA">#REF!</definedName>
    <definedName name="ANEXO12">#REF!</definedName>
    <definedName name="_xlnm.Print_Area" localSheetId="0">'Anexo 6 - ICESP'!$A$1:$F$130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1" l="1"/>
  <c r="F81" i="1"/>
  <c r="E81" i="1"/>
  <c r="D81" i="1"/>
  <c r="C81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F39" i="1"/>
  <c r="F42" i="1" s="1"/>
  <c r="F18" i="1"/>
  <c r="F115" i="1" l="1"/>
  <c r="F117" i="1" s="1"/>
  <c r="F44" i="1"/>
  <c r="F113" i="1" s="1"/>
</calcChain>
</file>

<file path=xl/sharedStrings.xml><?xml version="1.0" encoding="utf-8"?>
<sst xmlns="http://schemas.openxmlformats.org/spreadsheetml/2006/main" count="127" uniqueCount="127">
  <si>
    <t>ANEXO RP-06</t>
  </si>
  <si>
    <t>REPASSES AO TERCEIRO SETOR</t>
  </si>
  <si>
    <t>DEMONSTRATIVO INTEGRAL DAS RECEITAS E DESPESAS</t>
  </si>
  <si>
    <t>CONTRATOS DE GESTÃO</t>
  </si>
  <si>
    <t xml:space="preserve">CONTRATANTE:                                </t>
  </si>
  <si>
    <t>HOSPITAL DAS CLÍNICAS DA FACULDADE DE MEDICINA DA UNIVERSIDADE DE SÃO PAULO - HCFMUSP</t>
  </si>
  <si>
    <t xml:space="preserve">CONTRATADA:                                </t>
  </si>
  <si>
    <t>FUNDAÇÃO FACULDADE DE MEDICINA</t>
  </si>
  <si>
    <t xml:space="preserve">ENTIDADE GERENCIADA:                  </t>
  </si>
  <si>
    <t>INSTITUTO DO CÂNCER DO ESTADO DE SÃO PAULO - ICESP</t>
  </si>
  <si>
    <t xml:space="preserve">CNPJ:                                                 </t>
  </si>
  <si>
    <t>56.577.059/0006-06</t>
  </si>
  <si>
    <t xml:space="preserve">ENDEREÇO e CEP:                             </t>
  </si>
  <si>
    <t>AV. DR. ARNALDO, 251 - CEP 01246-000</t>
  </si>
  <si>
    <t xml:space="preserve">RESPONSÁVEL(IS) PELA ORGANIZAÇÃO SOCIAL: </t>
  </si>
  <si>
    <t>DR. ARNALDO HOSSEPIAN SALLES LIMA JUNIOR</t>
  </si>
  <si>
    <t>CPF:</t>
  </si>
  <si>
    <t>013.168.298-98</t>
  </si>
  <si>
    <t xml:space="preserve">OBJETO DO CONTRATO DE GESTÃO:   </t>
  </si>
  <si>
    <t>OPERACIONALIZAÇÃO DA GESTÃO E EXECUÇÃO DAS AÇÕES DE ENSINO E PESQUISA E DAS ATIVIDADES E SERVIÇOS DE SAÚDE NAS UNIDADES DO INSTITUTO DO CÂNCER DO ESTADO DE SÃO PAULO - "OCTÁVIO FRIAS DE OLIVEIRA" - ICESP DO HCFMUSP.</t>
  </si>
  <si>
    <t xml:space="preserve">EXERCÍCIO: </t>
  </si>
  <si>
    <t>ORIGEM DOS RECURSOS (1):</t>
  </si>
  <si>
    <t>ESTADUAL</t>
  </si>
  <si>
    <t>DOCUMENTO</t>
  </si>
  <si>
    <t>DATA</t>
  </si>
  <si>
    <t>VIGÊNCIA</t>
  </si>
  <si>
    <t>VALOR - R$</t>
  </si>
  <si>
    <t>Contrato de Gestão nº 01/2022</t>
  </si>
  <si>
    <t>Termo aditivo nº 05 ao Contrato de Gestão nº 01/2022</t>
  </si>
  <si>
    <t>Termo aditivo nº 06 ao Contrato de Gestão nº 01/2022</t>
  </si>
  <si>
    <t>Termo aditivo nº 07 ao Contrato de Gestão nº 01/2022</t>
  </si>
  <si>
    <t>DEMONSTRATIVO DOS RECURSOS DISPONÍVEIS NO EXERCÍCIO</t>
  </si>
  <si>
    <t>DATA PREVISTA PARA O REPASSE (2)</t>
  </si>
  <si>
    <t>VALORES PREVISTOS  (R$)</t>
  </si>
  <si>
    <t>DATA DO REPASSE</t>
  </si>
  <si>
    <t xml:space="preserve">NÚMERO DO DOCUMENTO DE CRÉDITO </t>
  </si>
  <si>
    <t>VALORES REPASSADOS  (R$)</t>
  </si>
  <si>
    <t>JANEIRO</t>
  </si>
  <si>
    <t>06/01/23 - 20/01/23</t>
  </si>
  <si>
    <t>2023OB00972 2023OB02767</t>
  </si>
  <si>
    <t>FEVEREIRO</t>
  </si>
  <si>
    <t>06/02/23 - 22/02/23</t>
  </si>
  <si>
    <t>2023OB03616 2023OB03778</t>
  </si>
  <si>
    <t>MARÇO</t>
  </si>
  <si>
    <t>06/03/23 - 20/03/23</t>
  </si>
  <si>
    <t>2023OB04334  2023OB05855</t>
  </si>
  <si>
    <t>ABRIL</t>
  </si>
  <si>
    <t>06/04/23 - 19/04/23</t>
  </si>
  <si>
    <t>2023OB08023 2023OB10245</t>
  </si>
  <si>
    <t>MAIO</t>
  </si>
  <si>
    <t>05/05/23 - 19/05/23</t>
  </si>
  <si>
    <t> 2023OB11688  2023OB14318</t>
  </si>
  <si>
    <t>JUNHO</t>
  </si>
  <si>
    <t>06/06/23 - 20/06/23</t>
  </si>
  <si>
    <t>2023OB16244      2023OB18617</t>
  </si>
  <si>
    <t>JULHO</t>
  </si>
  <si>
    <t>06/07/23 - 11/07/23 - 18/07/23</t>
  </si>
  <si>
    <t>2023OB20536   2023OB22189 2023OB23153</t>
  </si>
  <si>
    <t>AGOSTO</t>
  </si>
  <si>
    <t>04/08/23 - 18/08/23</t>
  </si>
  <si>
    <t>2023OB24890 2023OB26762</t>
  </si>
  <si>
    <t>SETEMBRO</t>
  </si>
  <si>
    <t>06/09/23 - 19/09/23</t>
  </si>
  <si>
    <t>2023OB29748 2023OB33088</t>
  </si>
  <si>
    <t>OUTUBRO</t>
  </si>
  <si>
    <t>06/10/23 - 18/10/23</t>
  </si>
  <si>
    <t>2023OB34836 2023OB37326</t>
  </si>
  <si>
    <t>NOVEMBRO</t>
  </si>
  <si>
    <t>07/11/23 - 20/11/23</t>
  </si>
  <si>
    <t>2023OB39196 2023OB39890</t>
  </si>
  <si>
    <t>DEZEMBRO</t>
  </si>
  <si>
    <t xml:space="preserve"> 29/11/23 - 18/12/23 - 28/12/23</t>
  </si>
  <si>
    <t xml:space="preserve"> 2023OB40574 2023OB42075 2023OB43170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</si>
  <si>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</si>
  <si>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</si>
  <si>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</si>
  <si>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</si>
  <si>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</si>
  <si>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ORGANIZAÇÃO SOCIAL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</si>
  <si>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</si>
  <si>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</si>
  <si>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</si>
  <si>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</si>
  <si>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O(s) signatário(s), na qualidade de representante(s) da Fundação Faculdade de Medicina vem indicar, na forma abaixo detalhada, as despesas incorridas e pagas no exercício 2023 bem como as despesas a pagar no exercício seguinte.</t>
  </si>
  <si>
    <t>DEMONSTRATIVO DAS DESPESAS INCORRIDAS NO EXERCÍCIO</t>
  </si>
  <si>
    <t>ORIGEM DOS RECURSOS (4): ESTADUAL</t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</si>
  <si>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</si>
  <si>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</si>
  <si>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</si>
  <si>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</si>
  <si>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(J= H + I)</t>
  </si>
  <si>
    <t>DESPESAS CONTABILIZADAS NESTE EXERCÍCIO A PAGAR EM EXERCÍCIOS SEGUINTES (R$)</t>
  </si>
  <si>
    <t>Recursos humanos (5)</t>
  </si>
  <si>
    <t>Recusos humanos (6)</t>
  </si>
  <si>
    <t>Medicamentos</t>
  </si>
  <si>
    <t>Material médico e hospitalar (*)</t>
  </si>
  <si>
    <t xml:space="preserve">Gêneros alimentícios 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</si>
  <si>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</si>
  <si>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</si>
  <si>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</si>
  <si>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</si>
  <si>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</si>
  <si>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 públicas (7)</t>
  </si>
  <si>
    <t>Combustível</t>
  </si>
  <si>
    <t>Bens e materiais permanentes</t>
  </si>
  <si>
    <t>Obras</t>
  </si>
  <si>
    <t>Despesas financeiras e bancárias</t>
  </si>
  <si>
    <t xml:space="preserve">Outras despesas 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</si>
  <si>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</si>
  <si>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</si>
  <si>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</si>
  <si>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</si>
  <si>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</si>
  <si>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</si>
  <si>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DESPEAS CONTABILIZADAS NESTE EXERCÍCIO E PAGAS NESTE EXERCÍCIO for decorrente de descontos obtidos ou pagamento de multa por atraso, o resultado não deve aparecer na coluna DESPESAS CONTABILIZADAS NESTE EXERCÍCIO A PAGAR EM EXERCÍCIO SEGUINTES, uma vez que tais descontos ou multas são contabilizados em contas de receita ou despesa.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</si>
  <si>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</si>
  <si>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</si>
  <si>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</si>
  <si>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</si>
  <si>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RECURSOS PÚBLICOS NÃO APLICADO [E - (J - F)]</t>
  </si>
  <si>
    <t>(L) VALOR DEVOLVIDO AO ÓRGÃO PÚBLICO</t>
  </si>
  <si>
    <t>(M) VALOR AUTORIZADO PARA APLICAÇÃO NO EXERCÍCIO SEGUINTE (K -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</si>
  <si>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contratante.</t>
  </si>
  <si>
    <t>São Paulo, 12 de abril de 2024</t>
  </si>
  <si>
    <t>Amaro Angrisano</t>
  </si>
  <si>
    <t>Diretor Financeiro</t>
  </si>
  <si>
    <t>Assinatura: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</si>
</sst>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_(* #,##0.00_);_(* \(#,##0.00\);_(* &quot;-&quot;??_);_(@_)"/>
    <numFmt numFmtId="166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/>
    </xf>
    <xf numFmtId="0" fontId="3" fillId="0" borderId="0" xfId="2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4" fontId="3" fillId="0" borderId="0" xfId="0" applyNumberFormat="1" applyFont="1"/>
    <xf numFmtId="0" fontId="6" fillId="0" borderId="0" xfId="0" applyFont="1"/>
    <xf numFmtId="164" fontId="7" fillId="0" borderId="0" xfId="0" applyNumberFormat="1" applyFont="1" applyAlignment="1">
      <alignment horizontal="right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5" fontId="3" fillId="0" borderId="0" xfId="3" applyFont="1" applyAlignment="1">
      <alignment vertical="center"/>
    </xf>
    <xf numFmtId="4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43" fontId="5" fillId="0" borderId="0" xfId="1" applyFont="1" applyAlignment="1">
      <alignment horizontal="center"/>
    </xf>
    <xf numFmtId="43" fontId="0" fillId="0" borderId="0" xfId="0" applyNumberFormat="1"/>
    <xf numFmtId="0" fontId="7" fillId="0" borderId="0" xfId="0" applyFont="1" applyAlignment="1">
      <alignment horizontal="right"/>
    </xf>
    <xf numFmtId="4" fontId="7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165" fontId="7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165" fontId="5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justify" vertical="center" wrapText="1"/>
    </xf>
    <xf numFmtId="43" fontId="3" fillId="0" borderId="4" xfId="4" applyNumberFormat="1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/>
    <xf numFmtId="0" fontId="3" fillId="0" borderId="11" xfId="0" applyFont="1" applyBorder="1" applyAlignment="1">
      <alignment horizontal="justify" vertical="top" wrapText="1"/>
    </xf>
    <xf numFmtId="0" fontId="5" fillId="0" borderId="0" xfId="5" applyFont="1" applyAlignment="1">
      <alignment vertical="top"/>
    </xf>
    <xf numFmtId="0" fontId="10" fillId="0" borderId="0" xfId="0" applyFont="1"/>
    <xf numFmtId="0" fontId="11" fillId="0" borderId="0" xfId="0" applyFont="1"/>
    <xf numFmtId="4" fontId="0" fillId="0" borderId="0" xfId="0" applyNumberFormat="1"/>
    <xf numFmtId="0" fontId="5" fillId="0" borderId="0" xfId="5" applyFont="1"/>
  </cellXfs>
  <cellStyles count="6">
    <cellStyle name="Normal" xfId="0" builtinId="0"/>
    <cellStyle name="Normal 2 4 3" xfId="5" xr:uid="{E6F527F1-63FD-4FBD-B56D-69826E02C0B9}"/>
    <cellStyle name="Normal 2 5 2" xfId="4" xr:uid="{2EB6BB79-D9C5-45EF-B7E6-92A8CE3D5BFB}"/>
    <cellStyle name="Normal 3 17" xfId="2" xr:uid="{E4C4D289-6E8B-4159-8D8D-EF33EC2AC854}"/>
    <cellStyle name="Vírgula" xfId="1" builtinId="3"/>
    <cellStyle name="Vírgula 6" xfId="3" xr:uid="{1048336B-3AF7-4C19-A2AE-4E5F7281D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2023\Presta&#231;&#227;o%20de%20Contas%20Anual%20-%20Exerc&#237;cio%202023%20-%20CG%2088.710\ICESP%20-%20Presta&#231;&#227;o%20de%20Contas%20Anual%20-%202023v2.xlsx" TargetMode="External"/><Relationship Id="rId1" Type="http://schemas.openxmlformats.org/officeDocument/2006/relationships/externalLinkPath" Target="/Controladoria/Projetos%20Controladoria/Subven&#231;&#245;es/HC-ICESP/2023/Presta&#231;&#227;o%20de%20Contas%20Anual%20-%20Exerc&#237;cio%202023%20-%20CG%2088.710/ICESP%20-%20Presta&#231;&#227;o%20de%20Contas%20Anual%20-%202023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stos"/>
      <sheetName val="Composição Contrato Original"/>
      <sheetName val="Composição Contrato PC"/>
      <sheetName val="Anexo 6"/>
      <sheetName val="Conciliação Bancária ICESP"/>
      <sheetName val="Quadro resumo"/>
      <sheetName val="Alterações 15-08-23"/>
      <sheetName val="Alterações 31_10_23"/>
      <sheetName val="Alteração 10_11_23"/>
      <sheetName val="Alteração 08_01_24"/>
      <sheetName val="Alterações 08_01_24"/>
      <sheetName val="Alterações 18_03_24"/>
      <sheetName val="Alterações 18_03_24 - 2"/>
      <sheetName val="DHARMAC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874B-109C-49C5-83E0-8ECE817A726D}">
  <dimension ref="A1:M130"/>
  <sheetViews>
    <sheetView showGridLines="0" tabSelected="1" workbookViewId="0">
      <selection sqref="A1:F1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5.42578125" style="2" customWidth="1"/>
    <col min="5" max="5" width="17" style="2" customWidth="1"/>
    <col min="6" max="6" width="20" style="2" customWidth="1"/>
    <col min="7" max="7" width="15.42578125" style="2" customWidth="1"/>
    <col min="8" max="8" width="2.7109375" style="2" customWidth="1"/>
    <col min="9" max="9" width="16" style="2" customWidth="1"/>
    <col min="10" max="10" width="26" style="2" customWidth="1"/>
    <col min="11" max="11" width="13" style="2" customWidth="1"/>
    <col min="12" max="12" width="11.42578125" style="2" bestFit="1" customWidth="1"/>
    <col min="13" max="16384" width="9.140625" style="2"/>
  </cols>
  <sheetData>
    <row r="1" spans="1:10" ht="11.25" customHeight="1" x14ac:dyDescent="0.2">
      <c r="A1" s="1" t="s">
        <v>0</v>
      </c>
      <c r="B1" s="1"/>
      <c r="C1" s="1"/>
      <c r="D1" s="1"/>
      <c r="E1" s="1"/>
      <c r="F1" s="1"/>
      <c r="I1" s="3"/>
      <c r="J1" s="3"/>
    </row>
    <row r="2" spans="1:10" ht="11.25" customHeight="1" x14ac:dyDescent="0.2">
      <c r="A2" s="1" t="s">
        <v>1</v>
      </c>
      <c r="B2" s="1"/>
      <c r="C2" s="1"/>
      <c r="D2" s="1"/>
      <c r="E2" s="1"/>
      <c r="F2" s="1"/>
      <c r="I2" s="3"/>
      <c r="J2" s="3"/>
    </row>
    <row r="3" spans="1:10" ht="11.25" customHeight="1" x14ac:dyDescent="0.2">
      <c r="A3" s="1" t="s">
        <v>2</v>
      </c>
      <c r="B3" s="1"/>
      <c r="C3" s="1"/>
      <c r="D3" s="1"/>
      <c r="E3" s="1"/>
      <c r="F3" s="1"/>
      <c r="I3" s="3"/>
      <c r="J3" s="3"/>
    </row>
    <row r="4" spans="1:10" x14ac:dyDescent="0.2">
      <c r="A4" s="1" t="s">
        <v>3</v>
      </c>
      <c r="B4" s="1"/>
      <c r="C4" s="1"/>
      <c r="D4" s="1"/>
      <c r="E4" s="1"/>
      <c r="F4" s="1"/>
    </row>
    <row r="5" spans="1:10" x14ac:dyDescent="0.2">
      <c r="A5" s="4"/>
      <c r="I5" s="5"/>
      <c r="J5" s="5"/>
    </row>
    <row r="6" spans="1:10" ht="26.25" customHeight="1" x14ac:dyDescent="0.2">
      <c r="A6" s="6" t="s">
        <v>4</v>
      </c>
      <c r="B6" s="6"/>
      <c r="C6" s="7" t="s">
        <v>5</v>
      </c>
      <c r="D6" s="7"/>
      <c r="E6" s="7"/>
      <c r="F6" s="7"/>
    </row>
    <row r="7" spans="1:10" ht="15" customHeight="1" x14ac:dyDescent="0.2">
      <c r="A7" s="6" t="s">
        <v>6</v>
      </c>
      <c r="B7" s="6"/>
      <c r="C7" s="8" t="s">
        <v>7</v>
      </c>
      <c r="D7" s="8"/>
      <c r="E7" s="8"/>
      <c r="F7" s="8"/>
    </row>
    <row r="8" spans="1:10" ht="15" customHeight="1" x14ac:dyDescent="0.2">
      <c r="A8" s="6" t="s">
        <v>8</v>
      </c>
      <c r="B8" s="6"/>
      <c r="C8" s="8" t="s">
        <v>9</v>
      </c>
      <c r="D8" s="8"/>
      <c r="E8" s="8"/>
      <c r="F8" s="8"/>
    </row>
    <row r="9" spans="1:10" ht="15" customHeight="1" x14ac:dyDescent="0.2">
      <c r="A9" s="6" t="s">
        <v>10</v>
      </c>
      <c r="B9" s="6"/>
      <c r="C9" s="8" t="s">
        <v>11</v>
      </c>
      <c r="D9" s="8"/>
      <c r="E9" s="8"/>
      <c r="F9" s="8"/>
    </row>
    <row r="10" spans="1:10" ht="15" customHeight="1" x14ac:dyDescent="0.2">
      <c r="A10" s="6" t="s">
        <v>12</v>
      </c>
      <c r="B10" s="6"/>
      <c r="C10" s="8" t="s">
        <v>13</v>
      </c>
      <c r="D10" s="8"/>
      <c r="E10" s="8"/>
      <c r="F10" s="8"/>
    </row>
    <row r="11" spans="1:10" ht="15" customHeight="1" x14ac:dyDescent="0.2">
      <c r="A11" s="6" t="s">
        <v>14</v>
      </c>
      <c r="B11" s="6"/>
      <c r="C11" s="9" t="s">
        <v>15</v>
      </c>
      <c r="D11" s="9"/>
      <c r="E11" s="9"/>
      <c r="F11" s="9"/>
    </row>
    <row r="12" spans="1:10" ht="15" customHeight="1" x14ac:dyDescent="0.2">
      <c r="A12" s="6" t="s">
        <v>16</v>
      </c>
      <c r="B12" s="6"/>
      <c r="C12" s="9" t="s">
        <v>17</v>
      </c>
      <c r="D12" s="9"/>
      <c r="E12" s="9"/>
      <c r="F12" s="9"/>
    </row>
    <row r="13" spans="1:10" ht="40.5" customHeight="1" x14ac:dyDescent="0.2">
      <c r="A13" s="6" t="s">
        <v>18</v>
      </c>
      <c r="B13" s="6"/>
      <c r="C13" s="7" t="s">
        <v>19</v>
      </c>
      <c r="D13" s="7"/>
      <c r="E13" s="7"/>
      <c r="F13" s="7"/>
    </row>
    <row r="14" spans="1:10" ht="15" customHeight="1" x14ac:dyDescent="0.2">
      <c r="A14" s="10" t="s">
        <v>20</v>
      </c>
      <c r="B14" s="10"/>
      <c r="C14" s="11">
        <v>2023</v>
      </c>
      <c r="D14" s="11"/>
      <c r="E14" s="11"/>
    </row>
    <row r="15" spans="1:10" ht="15" customHeight="1" x14ac:dyDescent="0.2">
      <c r="A15" s="10" t="s">
        <v>21</v>
      </c>
      <c r="B15" s="10"/>
      <c r="C15" s="11" t="s">
        <v>22</v>
      </c>
      <c r="D15" s="11"/>
      <c r="E15" s="11"/>
    </row>
    <row r="16" spans="1:10" x14ac:dyDescent="0.2">
      <c r="A16" s="12"/>
    </row>
    <row r="17" spans="1:10" ht="16.5" customHeight="1" x14ac:dyDescent="0.2">
      <c r="A17" s="13" t="s">
        <v>23</v>
      </c>
      <c r="B17" s="14"/>
      <c r="C17" s="15"/>
      <c r="D17" s="16" t="s">
        <v>24</v>
      </c>
      <c r="E17" s="16" t="s">
        <v>25</v>
      </c>
      <c r="F17" s="16" t="s">
        <v>26</v>
      </c>
    </row>
    <row r="18" spans="1:10" ht="15.75" customHeight="1" x14ac:dyDescent="0.2">
      <c r="A18" s="17" t="s">
        <v>27</v>
      </c>
      <c r="B18" s="18"/>
      <c r="C18" s="19"/>
      <c r="D18" s="20">
        <v>44591</v>
      </c>
      <c r="E18" s="20">
        <v>46416</v>
      </c>
      <c r="F18" s="21">
        <f>564048084</f>
        <v>564048084</v>
      </c>
      <c r="H18" s="22"/>
      <c r="J18" s="23"/>
    </row>
    <row r="19" spans="1:10" ht="15.75" customHeight="1" x14ac:dyDescent="0.2">
      <c r="A19" s="17" t="s">
        <v>28</v>
      </c>
      <c r="B19" s="18"/>
      <c r="C19" s="19"/>
      <c r="D19" s="20">
        <v>45009</v>
      </c>
      <c r="E19" s="20">
        <v>46416</v>
      </c>
      <c r="F19" s="21">
        <v>698031825</v>
      </c>
      <c r="H19" s="22"/>
      <c r="I19" s="24"/>
      <c r="J19" s="25"/>
    </row>
    <row r="20" spans="1:10" ht="15.75" customHeight="1" x14ac:dyDescent="0.2">
      <c r="A20" s="17" t="s">
        <v>29</v>
      </c>
      <c r="B20" s="18"/>
      <c r="C20" s="19"/>
      <c r="D20" s="20">
        <v>45079</v>
      </c>
      <c r="E20" s="20">
        <v>46416</v>
      </c>
      <c r="F20" s="21">
        <v>3698400</v>
      </c>
      <c r="G20" s="26"/>
      <c r="H20" s="22"/>
      <c r="I20" s="24"/>
      <c r="J20" s="25"/>
    </row>
    <row r="21" spans="1:10" ht="15.75" customHeight="1" x14ac:dyDescent="0.2">
      <c r="A21" s="17" t="s">
        <v>30</v>
      </c>
      <c r="B21" s="18"/>
      <c r="C21" s="19"/>
      <c r="D21" s="27">
        <v>45243</v>
      </c>
      <c r="E21" s="20">
        <v>46416</v>
      </c>
      <c r="F21" s="21">
        <v>700000</v>
      </c>
      <c r="G21" s="26"/>
      <c r="H21" s="22"/>
      <c r="I21" s="24"/>
      <c r="J21" s="25"/>
    </row>
    <row r="22" spans="1:10" x14ac:dyDescent="0.2">
      <c r="A22" s="11"/>
      <c r="B22" s="28"/>
      <c r="C22" s="28"/>
      <c r="D22" s="29"/>
      <c r="E22" s="29"/>
    </row>
    <row r="23" spans="1:10" x14ac:dyDescent="0.2">
      <c r="A23" s="30" t="s">
        <v>31</v>
      </c>
      <c r="B23" s="30"/>
      <c r="C23" s="30"/>
      <c r="D23" s="30"/>
      <c r="E23" s="30"/>
      <c r="F23" s="30"/>
    </row>
    <row r="24" spans="1:10" ht="11.25" customHeight="1" x14ac:dyDescent="0.2">
      <c r="A24" s="31" t="s">
        <v>32</v>
      </c>
      <c r="B24" s="32"/>
      <c r="C24" s="30" t="s">
        <v>33</v>
      </c>
      <c r="D24" s="33" t="s">
        <v>34</v>
      </c>
      <c r="E24" s="33" t="s">
        <v>35</v>
      </c>
      <c r="F24" s="33" t="s">
        <v>36</v>
      </c>
    </row>
    <row r="25" spans="1:10" ht="23.25" customHeight="1" x14ac:dyDescent="0.2">
      <c r="A25" s="34"/>
      <c r="B25" s="35"/>
      <c r="C25" s="30"/>
      <c r="D25" s="36"/>
      <c r="E25" s="36"/>
      <c r="F25" s="36"/>
    </row>
    <row r="26" spans="1:10" ht="24" customHeight="1" x14ac:dyDescent="0.2">
      <c r="A26" s="37" t="s">
        <v>37</v>
      </c>
      <c r="B26" s="38"/>
      <c r="C26" s="39">
        <v>47004007</v>
      </c>
      <c r="D26" s="27" t="s">
        <v>38</v>
      </c>
      <c r="E26" s="39" t="s">
        <v>39</v>
      </c>
      <c r="F26" s="40">
        <v>47004007</v>
      </c>
      <c r="G26" s="41"/>
      <c r="H26" s="42"/>
      <c r="I26" s="43"/>
    </row>
    <row r="27" spans="1:10" ht="24" customHeight="1" x14ac:dyDescent="0.2">
      <c r="A27" s="37" t="s">
        <v>40</v>
      </c>
      <c r="B27" s="38"/>
      <c r="C27" s="39">
        <v>50504007</v>
      </c>
      <c r="D27" s="27" t="s">
        <v>41</v>
      </c>
      <c r="E27" s="39" t="s">
        <v>42</v>
      </c>
      <c r="F27" s="40">
        <v>50504007</v>
      </c>
      <c r="G27" s="41"/>
      <c r="H27" s="42"/>
      <c r="I27" s="43"/>
    </row>
    <row r="28" spans="1:10" ht="24" customHeight="1" x14ac:dyDescent="0.2">
      <c r="A28" s="37" t="s">
        <v>43</v>
      </c>
      <c r="B28" s="38"/>
      <c r="C28" s="39">
        <v>54698655.420000002</v>
      </c>
      <c r="D28" s="27" t="s">
        <v>44</v>
      </c>
      <c r="E28" s="39" t="s">
        <v>45</v>
      </c>
      <c r="F28" s="40">
        <v>54698655.420000002</v>
      </c>
      <c r="G28" s="41"/>
      <c r="H28" s="42"/>
      <c r="I28" s="43"/>
    </row>
    <row r="29" spans="1:10" ht="24" customHeight="1" x14ac:dyDescent="0.2">
      <c r="A29" s="37" t="s">
        <v>46</v>
      </c>
      <c r="B29" s="38"/>
      <c r="C29" s="39">
        <v>54698655.420000002</v>
      </c>
      <c r="D29" s="27" t="s">
        <v>47</v>
      </c>
      <c r="E29" s="39" t="s">
        <v>48</v>
      </c>
      <c r="F29" s="40">
        <v>54698655.420000002</v>
      </c>
      <c r="G29" s="41"/>
      <c r="H29" s="42"/>
      <c r="I29" s="43"/>
    </row>
    <row r="30" spans="1:10" ht="24" customHeight="1" x14ac:dyDescent="0.2">
      <c r="A30" s="37" t="s">
        <v>49</v>
      </c>
      <c r="B30" s="38"/>
      <c r="C30" s="39">
        <v>54698655.420000002</v>
      </c>
      <c r="D30" s="27" t="s">
        <v>50</v>
      </c>
      <c r="E30" s="39" t="s">
        <v>51</v>
      </c>
      <c r="F30" s="40">
        <v>54698655.420000002</v>
      </c>
      <c r="G30" s="41"/>
      <c r="H30" s="42"/>
      <c r="I30" s="43"/>
    </row>
    <row r="31" spans="1:10" ht="24" customHeight="1" x14ac:dyDescent="0.2">
      <c r="A31" s="37" t="s">
        <v>52</v>
      </c>
      <c r="B31" s="38"/>
      <c r="C31" s="39">
        <v>54698655.420000002</v>
      </c>
      <c r="D31" s="27" t="s">
        <v>53</v>
      </c>
      <c r="E31" s="39" t="s">
        <v>54</v>
      </c>
      <c r="F31" s="40">
        <v>54698655.420000002</v>
      </c>
      <c r="G31" s="41"/>
      <c r="H31" s="42"/>
      <c r="I31" s="43"/>
    </row>
    <row r="32" spans="1:10" ht="33.75" x14ac:dyDescent="0.2">
      <c r="A32" s="37" t="s">
        <v>55</v>
      </c>
      <c r="B32" s="38"/>
      <c r="C32" s="39">
        <v>58397055.420000002</v>
      </c>
      <c r="D32" s="27" t="s">
        <v>56</v>
      </c>
      <c r="E32" s="39" t="s">
        <v>57</v>
      </c>
      <c r="F32" s="40">
        <v>58397055.420000002</v>
      </c>
      <c r="G32" s="41"/>
      <c r="H32" s="41"/>
      <c r="I32" s="43"/>
    </row>
    <row r="33" spans="1:11" ht="24" customHeight="1" x14ac:dyDescent="0.2">
      <c r="A33" s="37" t="s">
        <v>58</v>
      </c>
      <c r="B33" s="38"/>
      <c r="C33" s="39">
        <v>54698655.420000002</v>
      </c>
      <c r="D33" s="27" t="s">
        <v>59</v>
      </c>
      <c r="E33" s="39" t="s">
        <v>60</v>
      </c>
      <c r="F33" s="40">
        <v>54698655.420000002</v>
      </c>
      <c r="G33" s="41"/>
      <c r="H33" s="42"/>
      <c r="I33" s="43"/>
    </row>
    <row r="34" spans="1:11" ht="24" customHeight="1" x14ac:dyDescent="0.2">
      <c r="A34" s="37" t="s">
        <v>61</v>
      </c>
      <c r="B34" s="38"/>
      <c r="C34" s="39">
        <v>54698655.420000002</v>
      </c>
      <c r="D34" s="27" t="s">
        <v>62</v>
      </c>
      <c r="E34" s="39" t="s">
        <v>63</v>
      </c>
      <c r="F34" s="40">
        <v>54698655.420000002</v>
      </c>
      <c r="G34" s="41"/>
      <c r="H34" s="42"/>
      <c r="I34" s="43"/>
    </row>
    <row r="35" spans="1:11" ht="24" customHeight="1" x14ac:dyDescent="0.2">
      <c r="A35" s="37" t="s">
        <v>64</v>
      </c>
      <c r="B35" s="38"/>
      <c r="C35" s="39">
        <v>54698655.420000002</v>
      </c>
      <c r="D35" s="27" t="s">
        <v>65</v>
      </c>
      <c r="E35" s="39" t="s">
        <v>66</v>
      </c>
      <c r="F35" s="40">
        <v>54698655.420000002</v>
      </c>
      <c r="G35" s="41"/>
      <c r="H35" s="42"/>
      <c r="I35" s="43"/>
    </row>
    <row r="36" spans="1:11" ht="24" customHeight="1" x14ac:dyDescent="0.2">
      <c r="A36" s="37" t="s">
        <v>67</v>
      </c>
      <c r="B36" s="38"/>
      <c r="C36" s="39">
        <v>54698655.420000002</v>
      </c>
      <c r="D36" s="27" t="s">
        <v>68</v>
      </c>
      <c r="E36" s="39" t="s">
        <v>69</v>
      </c>
      <c r="F36" s="40">
        <v>54698655.420000002</v>
      </c>
      <c r="G36" s="41"/>
      <c r="H36" s="42"/>
      <c r="I36" s="43"/>
    </row>
    <row r="37" spans="1:11" ht="33.75" x14ac:dyDescent="0.2">
      <c r="A37" s="37" t="s">
        <v>70</v>
      </c>
      <c r="B37" s="38"/>
      <c r="C37" s="39">
        <v>57750621.219999999</v>
      </c>
      <c r="D37" s="27" t="s">
        <v>71</v>
      </c>
      <c r="E37" s="39" t="s">
        <v>72</v>
      </c>
      <c r="F37" s="40">
        <v>55398655.420000002</v>
      </c>
      <c r="G37" s="41"/>
      <c r="H37" s="42"/>
      <c r="I37" s="43"/>
    </row>
    <row r="38" spans="1:11" ht="15" customHeight="1" x14ac:dyDescent="0.25">
      <c r="A38" s="44" t="s">
        <v>73</v>
      </c>
      <c r="B38" s="45"/>
      <c r="C38" s="45"/>
      <c r="D38" s="46"/>
      <c r="E38" s="46"/>
      <c r="F38" s="40">
        <v>20008818.149999999</v>
      </c>
      <c r="G38" s="47"/>
      <c r="H38" s="48"/>
      <c r="J38" s="49"/>
      <c r="K38" s="50"/>
    </row>
    <row r="39" spans="1:11" ht="15" customHeight="1" x14ac:dyDescent="0.25">
      <c r="A39" s="44" t="s">
        <v>74</v>
      </c>
      <c r="B39" s="45"/>
      <c r="C39" s="45"/>
      <c r="D39" s="46"/>
      <c r="E39" s="46"/>
      <c r="F39" s="40">
        <f>SUM(F26:F37)</f>
        <v>648892968.20000005</v>
      </c>
      <c r="G39" s="48"/>
      <c r="J39" s="43"/>
    </row>
    <row r="40" spans="1:11" ht="15" customHeight="1" x14ac:dyDescent="0.2">
      <c r="A40" s="44" t="s">
        <v>75</v>
      </c>
      <c r="B40" s="45"/>
      <c r="C40" s="45"/>
      <c r="D40" s="46"/>
      <c r="E40" s="46"/>
      <c r="F40" s="40">
        <v>3512467.9699999997</v>
      </c>
      <c r="G40" s="43"/>
      <c r="J40" s="43"/>
    </row>
    <row r="41" spans="1:11" ht="15" customHeight="1" x14ac:dyDescent="0.2">
      <c r="A41" s="44" t="s">
        <v>76</v>
      </c>
      <c r="B41" s="45"/>
      <c r="C41" s="45"/>
      <c r="D41" s="46"/>
      <c r="E41" s="46"/>
      <c r="F41" s="21">
        <v>0</v>
      </c>
      <c r="G41" s="51"/>
    </row>
    <row r="42" spans="1:11" ht="15" customHeight="1" x14ac:dyDescent="0.2">
      <c r="A42" s="44" t="s">
        <v>77</v>
      </c>
      <c r="B42" s="45"/>
      <c r="C42" s="45"/>
      <c r="D42" s="46"/>
      <c r="E42" s="46"/>
      <c r="F42" s="40">
        <f>F38+F39+F40+F41</f>
        <v>672414254.32000005</v>
      </c>
      <c r="G42" s="52"/>
      <c r="I42" s="43"/>
    </row>
    <row r="43" spans="1:11" ht="15" customHeight="1" x14ac:dyDescent="0.2">
      <c r="A43" s="44" t="s">
        <v>78</v>
      </c>
      <c r="B43" s="45"/>
      <c r="C43" s="45"/>
      <c r="D43" s="46"/>
      <c r="E43" s="46"/>
      <c r="F43" s="40">
        <v>0</v>
      </c>
      <c r="I43" s="51"/>
    </row>
    <row r="44" spans="1:11" ht="15" customHeight="1" x14ac:dyDescent="0.2">
      <c r="A44" s="44" t="s">
        <v>79</v>
      </c>
      <c r="B44" s="45"/>
      <c r="C44" s="45"/>
      <c r="D44" s="46"/>
      <c r="E44" s="46"/>
      <c r="F44" s="40">
        <f>F42+F43</f>
        <v>672414254.32000005</v>
      </c>
      <c r="G44" s="52"/>
      <c r="I44" s="51"/>
      <c r="J44" s="53"/>
    </row>
    <row r="45" spans="1:11" ht="12" customHeight="1" x14ac:dyDescent="0.2">
      <c r="A45" s="54" t="s">
        <v>80</v>
      </c>
      <c r="B45" s="54"/>
      <c r="C45" s="55"/>
      <c r="D45" s="55"/>
      <c r="E45" s="55"/>
      <c r="F45" s="11"/>
      <c r="I45" s="43"/>
    </row>
    <row r="46" spans="1:11" ht="12" customHeight="1" x14ac:dyDescent="0.2">
      <c r="A46" s="56" t="s">
        <v>81</v>
      </c>
      <c r="B46" s="56"/>
      <c r="C46" s="56"/>
      <c r="D46" s="56"/>
      <c r="E46" s="56"/>
      <c r="F46" s="56"/>
    </row>
    <row r="47" spans="1:11" ht="12" customHeight="1" x14ac:dyDescent="0.2">
      <c r="A47" s="56" t="s">
        <v>82</v>
      </c>
      <c r="B47" s="56"/>
      <c r="C47" s="56"/>
      <c r="D47" s="56"/>
      <c r="E47" s="56"/>
      <c r="F47" s="56"/>
      <c r="G47" s="57"/>
      <c r="I47" s="58"/>
    </row>
    <row r="48" spans="1:11" ht="12.75" customHeight="1" x14ac:dyDescent="0.2">
      <c r="A48" s="59"/>
      <c r="B48" s="59"/>
      <c r="C48" s="55"/>
      <c r="D48" s="55"/>
      <c r="E48" s="55"/>
      <c r="F48" s="11"/>
      <c r="G48" s="57"/>
      <c r="I48" s="58"/>
    </row>
    <row r="49" spans="1:10" ht="12.75" customHeight="1" x14ac:dyDescent="0.2">
      <c r="A49" s="59"/>
      <c r="B49" s="59"/>
      <c r="C49" s="55"/>
      <c r="D49" s="55"/>
      <c r="E49" s="55"/>
      <c r="F49" s="11"/>
      <c r="G49" s="57"/>
      <c r="I49" s="58"/>
    </row>
    <row r="50" spans="1:10" ht="12.75" customHeight="1" x14ac:dyDescent="0.2">
      <c r="A50" s="59"/>
      <c r="B50" s="59"/>
      <c r="C50" s="55"/>
      <c r="D50" s="55"/>
      <c r="E50" s="55"/>
      <c r="F50" s="11"/>
      <c r="G50" s="57"/>
      <c r="I50" s="58"/>
    </row>
    <row r="51" spans="1:10" ht="12.75" customHeight="1" x14ac:dyDescent="0.2">
      <c r="A51" s="59"/>
      <c r="B51" s="59"/>
      <c r="C51" s="55"/>
      <c r="D51" s="55"/>
      <c r="E51" s="55"/>
      <c r="F51" s="11"/>
      <c r="G51" s="57"/>
      <c r="I51" s="58"/>
    </row>
    <row r="52" spans="1:10" ht="12.75" customHeight="1" x14ac:dyDescent="0.2">
      <c r="A52" s="59"/>
      <c r="B52" s="59"/>
      <c r="C52" s="55"/>
      <c r="D52" s="55"/>
      <c r="E52" s="55"/>
      <c r="F52" s="11"/>
      <c r="G52" s="57"/>
      <c r="I52" s="58"/>
    </row>
    <row r="53" spans="1:10" ht="12.75" customHeight="1" x14ac:dyDescent="0.2">
      <c r="A53" s="59"/>
      <c r="B53" s="59"/>
      <c r="C53" s="55"/>
      <c r="D53" s="55"/>
      <c r="E53" s="55"/>
      <c r="F53" s="11"/>
      <c r="G53" s="57"/>
      <c r="I53" s="58"/>
    </row>
    <row r="54" spans="1:10" ht="12.75" customHeight="1" x14ac:dyDescent="0.2">
      <c r="A54" s="59"/>
      <c r="B54" s="59"/>
      <c r="C54" s="55"/>
      <c r="D54" s="55"/>
      <c r="E54" s="55"/>
      <c r="F54" s="11"/>
      <c r="G54" s="57"/>
      <c r="I54" s="58"/>
    </row>
    <row r="55" spans="1:10" ht="12.75" customHeight="1" x14ac:dyDescent="0.2">
      <c r="A55" s="59"/>
      <c r="B55" s="59"/>
      <c r="C55" s="60"/>
      <c r="D55" s="55"/>
      <c r="E55" s="55"/>
      <c r="F55" s="11"/>
      <c r="G55" s="53"/>
    </row>
    <row r="56" spans="1:10" ht="12.75" customHeight="1" x14ac:dyDescent="0.2">
      <c r="A56" s="59"/>
      <c r="B56" s="59"/>
      <c r="C56" s="60"/>
      <c r="D56" s="55"/>
      <c r="E56" s="55"/>
      <c r="F56" s="11"/>
      <c r="G56" s="53"/>
    </row>
    <row r="57" spans="1:10" ht="21.75" customHeight="1" x14ac:dyDescent="0.2">
      <c r="A57" s="61" t="s">
        <v>83</v>
      </c>
      <c r="B57" s="62"/>
      <c r="C57" s="62"/>
      <c r="D57" s="62"/>
      <c r="E57" s="62"/>
      <c r="F57" s="62"/>
    </row>
    <row r="58" spans="1:10" x14ac:dyDescent="0.2">
      <c r="A58" s="12"/>
    </row>
    <row r="59" spans="1:10" x14ac:dyDescent="0.2">
      <c r="A59" s="12"/>
    </row>
    <row r="60" spans="1:10" ht="15" customHeight="1" x14ac:dyDescent="0.2">
      <c r="A60" s="63"/>
      <c r="B60" s="63"/>
      <c r="C60" s="63"/>
      <c r="D60" s="63"/>
      <c r="E60" s="63"/>
      <c r="F60" s="63"/>
    </row>
    <row r="61" spans="1:10" ht="21" customHeight="1" x14ac:dyDescent="0.2">
      <c r="A61" s="30" t="s">
        <v>84</v>
      </c>
      <c r="B61" s="30"/>
      <c r="C61" s="30"/>
      <c r="D61" s="30"/>
      <c r="E61" s="30"/>
      <c r="F61" s="30"/>
    </row>
    <row r="62" spans="1:10" ht="21" customHeight="1" x14ac:dyDescent="0.2">
      <c r="A62" s="64" t="s">
        <v>85</v>
      </c>
      <c r="B62" s="65"/>
      <c r="C62" s="65"/>
      <c r="D62" s="65"/>
      <c r="E62" s="65"/>
      <c r="F62" s="66"/>
    </row>
    <row r="63" spans="1:10" ht="15" customHeight="1" x14ac:dyDescent="0.2">
      <c r="A63" s="67" t="s">
        <v>86</v>
      </c>
      <c r="B63" s="67" t="s">
        <v>87</v>
      </c>
      <c r="C63" s="68" t="s">
        <v>88</v>
      </c>
      <c r="D63" s="67" t="s">
        <v>89</v>
      </c>
      <c r="E63" s="67" t="s">
        <v>90</v>
      </c>
      <c r="F63" s="67" t="s">
        <v>91</v>
      </c>
    </row>
    <row r="64" spans="1:10" ht="80.25" customHeight="1" x14ac:dyDescent="0.2">
      <c r="A64" s="69"/>
      <c r="B64" s="69"/>
      <c r="C64" s="70"/>
      <c r="D64" s="71"/>
      <c r="E64" s="69"/>
      <c r="F64" s="71"/>
      <c r="I64" s="72"/>
      <c r="J64" s="73"/>
    </row>
    <row r="65" spans="1:13" ht="18" customHeight="1" x14ac:dyDescent="0.2">
      <c r="A65" s="74" t="s">
        <v>92</v>
      </c>
      <c r="B65" s="75">
        <f>D65+F65</f>
        <v>429405707.31029779</v>
      </c>
      <c r="C65" s="75">
        <v>70352244.140000075</v>
      </c>
      <c r="D65" s="75">
        <v>354020703.62999982</v>
      </c>
      <c r="E65" s="75">
        <v>424372947.76999962</v>
      </c>
      <c r="F65" s="75">
        <v>75385003.680297956</v>
      </c>
      <c r="G65" s="41"/>
      <c r="H65" s="41"/>
      <c r="I65" s="76"/>
      <c r="J65" s="77"/>
      <c r="K65" s="41"/>
    </row>
    <row r="66" spans="1:13" ht="18" customHeight="1" x14ac:dyDescent="0.2">
      <c r="A66" s="74" t="s">
        <v>93</v>
      </c>
      <c r="B66" s="75">
        <f t="shared" ref="B66:B80" si="0">D66+F66</f>
        <v>1166727.05</v>
      </c>
      <c r="C66" s="75">
        <v>87276.24</v>
      </c>
      <c r="D66" s="75">
        <v>1063354.22</v>
      </c>
      <c r="E66" s="75">
        <v>1150630.4600000002</v>
      </c>
      <c r="F66" s="75">
        <v>103372.83</v>
      </c>
      <c r="G66" s="41"/>
      <c r="H66" s="41"/>
      <c r="I66" s="76"/>
      <c r="J66" s="77"/>
      <c r="K66" s="41"/>
    </row>
    <row r="67" spans="1:13" ht="18" customHeight="1" x14ac:dyDescent="0.2">
      <c r="A67" s="74" t="s">
        <v>94</v>
      </c>
      <c r="B67" s="75">
        <f t="shared" si="0"/>
        <v>62768753.710000098</v>
      </c>
      <c r="C67" s="75">
        <v>6721453.6319999993</v>
      </c>
      <c r="D67" s="75">
        <v>52767109.060000099</v>
      </c>
      <c r="E67" s="75">
        <v>59488562.690000072</v>
      </c>
      <c r="F67" s="75">
        <v>10001644.650000002</v>
      </c>
      <c r="G67" s="41"/>
      <c r="H67" s="41"/>
      <c r="I67" s="76"/>
      <c r="J67" s="77"/>
      <c r="K67" s="41"/>
    </row>
    <row r="68" spans="1:13" ht="18" customHeight="1" x14ac:dyDescent="0.2">
      <c r="A68" s="74" t="s">
        <v>95</v>
      </c>
      <c r="B68" s="75">
        <f t="shared" si="0"/>
        <v>46429457.750000037</v>
      </c>
      <c r="C68" s="75">
        <v>6214503.4539999999</v>
      </c>
      <c r="D68" s="75">
        <v>39594302.960000038</v>
      </c>
      <c r="E68" s="75">
        <v>45808806.409999952</v>
      </c>
      <c r="F68" s="75">
        <v>6835154.790000001</v>
      </c>
      <c r="G68" s="41"/>
      <c r="H68" s="41"/>
      <c r="I68" s="76"/>
      <c r="J68" s="77"/>
      <c r="K68" s="41"/>
    </row>
    <row r="69" spans="1:13" ht="18" customHeight="1" x14ac:dyDescent="0.2">
      <c r="A69" s="74" t="s">
        <v>96</v>
      </c>
      <c r="B69" s="75">
        <f t="shared" si="0"/>
        <v>200025.87999999995</v>
      </c>
      <c r="C69" s="75">
        <v>5522.4</v>
      </c>
      <c r="D69" s="75">
        <v>171438.57999999996</v>
      </c>
      <c r="E69" s="75">
        <v>176960.97999999992</v>
      </c>
      <c r="F69" s="75">
        <v>28587.3</v>
      </c>
      <c r="G69" s="41"/>
      <c r="H69" s="41"/>
      <c r="I69" s="76"/>
      <c r="J69" s="77"/>
    </row>
    <row r="70" spans="1:13" ht="18" customHeight="1" x14ac:dyDescent="0.2">
      <c r="A70" s="74" t="s">
        <v>97</v>
      </c>
      <c r="B70" s="75">
        <f t="shared" si="0"/>
        <v>25007483.630000003</v>
      </c>
      <c r="C70" s="75">
        <v>2173255.2239999999</v>
      </c>
      <c r="D70" s="75">
        <v>22478129.650000002</v>
      </c>
      <c r="E70" s="75">
        <v>24651384.870000008</v>
      </c>
      <c r="F70" s="75">
        <v>2529353.9799999986</v>
      </c>
      <c r="G70" s="41"/>
      <c r="H70" s="41"/>
      <c r="I70" s="76"/>
      <c r="J70" s="77"/>
      <c r="K70" s="78"/>
      <c r="L70" s="79"/>
      <c r="M70" s="79"/>
    </row>
    <row r="71" spans="1:13" ht="18" customHeight="1" x14ac:dyDescent="0.2">
      <c r="A71" s="74" t="s">
        <v>98</v>
      </c>
      <c r="B71" s="75">
        <f t="shared" si="0"/>
        <v>16184011.020000005</v>
      </c>
      <c r="C71" s="75">
        <v>839698.09000000008</v>
      </c>
      <c r="D71" s="75">
        <v>15022445.970000004</v>
      </c>
      <c r="E71" s="75">
        <v>15862144.060000014</v>
      </c>
      <c r="F71" s="75">
        <v>1161565.0500000005</v>
      </c>
      <c r="G71" s="41"/>
      <c r="H71" s="41"/>
      <c r="I71" s="76"/>
      <c r="J71" s="77"/>
    </row>
    <row r="72" spans="1:13" ht="18" customHeight="1" x14ac:dyDescent="0.2">
      <c r="A72" s="74" t="s">
        <v>99</v>
      </c>
      <c r="B72" s="75">
        <f t="shared" si="0"/>
        <v>71184761.569999933</v>
      </c>
      <c r="C72" s="75">
        <v>9705516.0599999875</v>
      </c>
      <c r="D72" s="75">
        <v>62443311.119999945</v>
      </c>
      <c r="E72" s="75">
        <v>72148827.180000082</v>
      </c>
      <c r="F72" s="75">
        <v>8741450.4499999862</v>
      </c>
      <c r="G72" s="41"/>
      <c r="H72" s="41"/>
      <c r="I72" s="76"/>
      <c r="J72" s="77"/>
      <c r="L72" s="52"/>
    </row>
    <row r="73" spans="1:13" ht="18" customHeight="1" x14ac:dyDescent="0.2">
      <c r="A73" s="74" t="s">
        <v>100</v>
      </c>
      <c r="B73" s="75">
        <f t="shared" si="0"/>
        <v>274525</v>
      </c>
      <c r="C73" s="75">
        <v>51512</v>
      </c>
      <c r="D73" s="75">
        <v>274525</v>
      </c>
      <c r="E73" s="75">
        <v>326037</v>
      </c>
      <c r="F73" s="75">
        <v>0</v>
      </c>
      <c r="G73" s="41"/>
      <c r="H73" s="41"/>
      <c r="I73" s="76"/>
      <c r="J73" s="77"/>
    </row>
    <row r="74" spans="1:13" ht="18" customHeight="1" x14ac:dyDescent="0.2">
      <c r="A74" s="74" t="s">
        <v>101</v>
      </c>
      <c r="B74" s="75">
        <f t="shared" si="0"/>
        <v>9644717.5400000028</v>
      </c>
      <c r="C74" s="75">
        <v>1434001.1099999999</v>
      </c>
      <c r="D74" s="75">
        <v>8124643.8900000034</v>
      </c>
      <c r="E74" s="75">
        <v>9558644.9999999981</v>
      </c>
      <c r="F74" s="75">
        <v>1520073.65</v>
      </c>
      <c r="G74" s="41"/>
      <c r="H74" s="41"/>
      <c r="I74" s="76"/>
      <c r="J74" s="77"/>
    </row>
    <row r="75" spans="1:13" ht="18" customHeight="1" x14ac:dyDescent="0.2">
      <c r="A75" s="74" t="s">
        <v>102</v>
      </c>
      <c r="B75" s="75">
        <f t="shared" si="0"/>
        <v>4725826.9399999976</v>
      </c>
      <c r="C75" s="75">
        <v>44697.310000000005</v>
      </c>
      <c r="D75" s="75">
        <v>4387325.1499999976</v>
      </c>
      <c r="E75" s="75">
        <v>4432022.4599999972</v>
      </c>
      <c r="F75" s="75">
        <v>338501.78999999992</v>
      </c>
      <c r="G75" s="41"/>
      <c r="H75" s="41"/>
      <c r="I75" s="76"/>
      <c r="J75" s="77"/>
    </row>
    <row r="76" spans="1:13" ht="18" customHeight="1" x14ac:dyDescent="0.2">
      <c r="A76" s="74" t="s">
        <v>103</v>
      </c>
      <c r="B76" s="75">
        <f t="shared" si="0"/>
        <v>142766.06</v>
      </c>
      <c r="C76" s="75">
        <v>1630</v>
      </c>
      <c r="D76" s="75">
        <v>142766.06</v>
      </c>
      <c r="E76" s="75">
        <v>144396.06</v>
      </c>
      <c r="F76" s="75">
        <v>0</v>
      </c>
      <c r="G76" s="41"/>
      <c r="H76" s="41"/>
      <c r="I76" s="76"/>
      <c r="J76" s="77"/>
    </row>
    <row r="77" spans="1:13" ht="18" customHeight="1" x14ac:dyDescent="0.2">
      <c r="A77" s="74" t="s">
        <v>104</v>
      </c>
      <c r="B77" s="75">
        <f t="shared" si="0"/>
        <v>168110.27000000005</v>
      </c>
      <c r="C77" s="75">
        <v>5283.8600000000006</v>
      </c>
      <c r="D77" s="75">
        <v>72704.520000000048</v>
      </c>
      <c r="E77" s="75">
        <v>77988.38</v>
      </c>
      <c r="F77" s="75">
        <v>95405.75</v>
      </c>
      <c r="G77" s="41"/>
      <c r="H77" s="41"/>
      <c r="I77" s="76"/>
      <c r="J77" s="77"/>
      <c r="K77" s="80"/>
    </row>
    <row r="78" spans="1:13" ht="18" customHeight="1" x14ac:dyDescent="0.2">
      <c r="A78" s="74" t="s">
        <v>105</v>
      </c>
      <c r="B78" s="75">
        <f t="shared" si="0"/>
        <v>5381043.4699999997</v>
      </c>
      <c r="C78" s="75">
        <v>2900</v>
      </c>
      <c r="D78" s="75">
        <v>4240596.58</v>
      </c>
      <c r="E78" s="75">
        <v>4243496.58</v>
      </c>
      <c r="F78" s="75">
        <v>1140446.8899999999</v>
      </c>
      <c r="G78" s="41"/>
      <c r="H78" s="41"/>
      <c r="I78" s="76"/>
      <c r="J78" s="77"/>
    </row>
    <row r="79" spans="1:13" ht="18" customHeight="1" x14ac:dyDescent="0.2">
      <c r="A79" s="81" t="s">
        <v>106</v>
      </c>
      <c r="B79" s="75">
        <f t="shared" si="0"/>
        <v>0</v>
      </c>
      <c r="C79" s="75">
        <v>-11</v>
      </c>
      <c r="D79" s="75">
        <v>0</v>
      </c>
      <c r="E79" s="75">
        <v>-11</v>
      </c>
      <c r="F79" s="75">
        <v>0</v>
      </c>
      <c r="G79" s="41"/>
      <c r="H79" s="41"/>
      <c r="I79" s="76"/>
      <c r="J79" s="77"/>
    </row>
    <row r="80" spans="1:13" ht="18" customHeight="1" x14ac:dyDescent="0.2">
      <c r="A80" s="74" t="s">
        <v>107</v>
      </c>
      <c r="B80" s="75">
        <f t="shared" si="0"/>
        <v>2746668.03</v>
      </c>
      <c r="C80" s="75">
        <v>60112.53</v>
      </c>
      <c r="D80" s="75">
        <v>552508.68999999994</v>
      </c>
      <c r="E80" s="75">
        <v>612621.22000000009</v>
      </c>
      <c r="F80" s="75">
        <v>2194159.34</v>
      </c>
      <c r="G80" s="41"/>
      <c r="H80" s="41"/>
      <c r="I80" s="76"/>
      <c r="J80" s="77"/>
      <c r="K80" s="41"/>
    </row>
    <row r="81" spans="1:10" ht="18" customHeight="1" x14ac:dyDescent="0.2">
      <c r="A81" s="82" t="s">
        <v>108</v>
      </c>
      <c r="B81" s="83">
        <f>SUM(B65:B80)</f>
        <v>675430585.2302978</v>
      </c>
      <c r="C81" s="83">
        <f>SUM(C65:C80)</f>
        <v>97699595.050000072</v>
      </c>
      <c r="D81" s="83">
        <f>SUM(D65:D80)</f>
        <v>565355865.07999992</v>
      </c>
      <c r="E81" s="83">
        <f>SUM(E65:E80)</f>
        <v>663055460.11999989</v>
      </c>
      <c r="F81" s="83">
        <f>SUM(F65:F80)</f>
        <v>110074720.15029797</v>
      </c>
      <c r="G81" s="41"/>
      <c r="H81" s="41"/>
      <c r="I81" s="84"/>
      <c r="J81" s="77"/>
    </row>
    <row r="82" spans="1:10" ht="15" customHeight="1" x14ac:dyDescent="0.2">
      <c r="A82" s="85" t="s">
        <v>109</v>
      </c>
      <c r="B82" s="85"/>
      <c r="C82" s="85"/>
      <c r="D82" s="85"/>
      <c r="E82" s="85"/>
      <c r="F82" s="85"/>
    </row>
    <row r="83" spans="1:10" ht="15" customHeight="1" x14ac:dyDescent="0.2">
      <c r="A83" s="86" t="s">
        <v>110</v>
      </c>
      <c r="B83" s="86"/>
      <c r="C83" s="86"/>
      <c r="D83" s="86"/>
      <c r="E83" s="86"/>
      <c r="F83" s="86"/>
    </row>
    <row r="84" spans="1:10" ht="15" customHeight="1" x14ac:dyDescent="0.2">
      <c r="A84" s="86" t="s">
        <v>111</v>
      </c>
      <c r="B84" s="86"/>
      <c r="C84" s="86"/>
      <c r="D84" s="86"/>
      <c r="E84" s="86"/>
      <c r="F84" s="86"/>
    </row>
    <row r="85" spans="1:10" ht="15" customHeight="1" x14ac:dyDescent="0.2">
      <c r="A85" s="86" t="s">
        <v>112</v>
      </c>
      <c r="B85" s="86"/>
      <c r="C85" s="86"/>
      <c r="D85" s="86"/>
      <c r="E85" s="86"/>
      <c r="F85" s="86"/>
    </row>
    <row r="86" spans="1:10" ht="15" customHeight="1" x14ac:dyDescent="0.2">
      <c r="A86" s="87" t="s">
        <v>113</v>
      </c>
      <c r="B86" s="87"/>
      <c r="C86" s="87"/>
      <c r="D86" s="87"/>
      <c r="E86" s="87"/>
      <c r="F86" s="87"/>
    </row>
    <row r="87" spans="1:10" ht="15" customHeight="1" x14ac:dyDescent="0.2">
      <c r="A87" s="87"/>
      <c r="B87" s="87"/>
      <c r="C87" s="87"/>
      <c r="D87" s="87"/>
      <c r="E87" s="87"/>
      <c r="F87" s="87"/>
    </row>
    <row r="88" spans="1:10" ht="15" customHeight="1" x14ac:dyDescent="0.2">
      <c r="A88" s="88" t="s">
        <v>114</v>
      </c>
      <c r="B88" s="88"/>
      <c r="C88" s="88"/>
      <c r="D88" s="88"/>
      <c r="E88" s="88"/>
      <c r="F88" s="88"/>
    </row>
    <row r="89" spans="1:10" ht="15" customHeight="1" x14ac:dyDescent="0.2">
      <c r="A89" s="88"/>
      <c r="B89" s="88"/>
      <c r="C89" s="88"/>
      <c r="D89" s="88"/>
      <c r="E89" s="88"/>
      <c r="F89" s="88"/>
    </row>
    <row r="90" spans="1:10" ht="15" customHeight="1" x14ac:dyDescent="0.2">
      <c r="A90" s="88"/>
      <c r="B90" s="88"/>
      <c r="C90" s="88"/>
      <c r="D90" s="88"/>
      <c r="E90" s="88"/>
      <c r="F90" s="88"/>
    </row>
    <row r="91" spans="1:10" ht="15" customHeight="1" x14ac:dyDescent="0.2">
      <c r="A91" s="88"/>
      <c r="B91" s="88"/>
      <c r="C91" s="88"/>
      <c r="D91" s="88"/>
      <c r="E91" s="88"/>
      <c r="F91" s="88"/>
    </row>
    <row r="92" spans="1:10" ht="15" customHeight="1" x14ac:dyDescent="0.2">
      <c r="A92" s="89" t="s">
        <v>115</v>
      </c>
      <c r="B92" s="90"/>
      <c r="C92" s="91"/>
      <c r="D92" s="92"/>
      <c r="E92" s="92"/>
      <c r="F92" s="90"/>
    </row>
    <row r="93" spans="1:10" ht="15" customHeight="1" x14ac:dyDescent="0.2">
      <c r="A93" s="89"/>
      <c r="B93" s="90"/>
      <c r="C93" s="91"/>
      <c r="D93" s="92"/>
      <c r="E93" s="92"/>
      <c r="F93" s="90"/>
    </row>
    <row r="94" spans="1:10" ht="15" customHeight="1" x14ac:dyDescent="0.2">
      <c r="A94" s="89"/>
      <c r="B94" s="90"/>
      <c r="C94" s="91"/>
      <c r="D94" s="92"/>
      <c r="E94" s="92"/>
      <c r="F94" s="90"/>
    </row>
    <row r="95" spans="1:10" ht="15" customHeight="1" x14ac:dyDescent="0.2">
      <c r="A95" s="89"/>
      <c r="B95" s="90"/>
      <c r="C95" s="91"/>
      <c r="D95" s="92"/>
      <c r="E95" s="92"/>
      <c r="F95" s="90"/>
    </row>
    <row r="96" spans="1:10" ht="15" customHeight="1" x14ac:dyDescent="0.2">
      <c r="A96" s="89"/>
      <c r="B96" s="90"/>
      <c r="C96" s="91"/>
      <c r="D96" s="92"/>
      <c r="E96" s="92"/>
      <c r="F96" s="90"/>
    </row>
    <row r="97" spans="1:6" ht="15" customHeight="1" x14ac:dyDescent="0.2">
      <c r="A97" s="89"/>
      <c r="B97" s="90"/>
      <c r="C97" s="91"/>
      <c r="D97" s="92"/>
      <c r="E97" s="92"/>
      <c r="F97" s="90"/>
    </row>
    <row r="98" spans="1:6" ht="15" customHeight="1" x14ac:dyDescent="0.2">
      <c r="A98" s="89"/>
      <c r="B98" s="90"/>
      <c r="C98" s="91"/>
      <c r="D98" s="92"/>
      <c r="E98" s="92"/>
      <c r="F98" s="90"/>
    </row>
    <row r="99" spans="1:6" ht="15" customHeight="1" x14ac:dyDescent="0.2">
      <c r="A99" s="89"/>
      <c r="B99" s="90"/>
      <c r="C99" s="91"/>
      <c r="D99" s="92"/>
      <c r="E99" s="92"/>
      <c r="F99" s="90"/>
    </row>
    <row r="100" spans="1:6" ht="15" customHeight="1" x14ac:dyDescent="0.2">
      <c r="A100" s="89"/>
      <c r="B100" s="90"/>
      <c r="C100" s="91"/>
      <c r="D100" s="92"/>
      <c r="E100" s="92"/>
      <c r="F100" s="90"/>
    </row>
    <row r="101" spans="1:6" ht="15" customHeight="1" x14ac:dyDescent="0.2">
      <c r="A101" s="89"/>
      <c r="B101" s="90"/>
      <c r="C101" s="91"/>
      <c r="D101" s="92"/>
      <c r="E101" s="92"/>
      <c r="F101" s="90"/>
    </row>
    <row r="102" spans="1:6" ht="15" customHeight="1" x14ac:dyDescent="0.2">
      <c r="A102" s="89"/>
      <c r="B102" s="90"/>
      <c r="C102" s="91"/>
      <c r="D102" s="92"/>
      <c r="E102" s="92"/>
      <c r="F102" s="90"/>
    </row>
    <row r="103" spans="1:6" ht="15" customHeight="1" x14ac:dyDescent="0.2">
      <c r="A103" s="89"/>
      <c r="B103" s="90"/>
      <c r="C103" s="91"/>
      <c r="D103" s="92"/>
      <c r="E103" s="92"/>
      <c r="F103" s="90"/>
    </row>
    <row r="104" spans="1:6" ht="15" customHeight="1" x14ac:dyDescent="0.2">
      <c r="A104" s="89"/>
      <c r="B104" s="90"/>
      <c r="C104" s="91"/>
      <c r="D104" s="92"/>
      <c r="E104" s="92"/>
      <c r="F104" s="90"/>
    </row>
    <row r="105" spans="1:6" ht="15" customHeight="1" x14ac:dyDescent="0.2">
      <c r="A105" s="89"/>
      <c r="B105" s="90"/>
      <c r="C105" s="91"/>
      <c r="D105" s="92"/>
      <c r="E105" s="92"/>
      <c r="F105" s="90"/>
    </row>
    <row r="106" spans="1:6" ht="15" customHeight="1" x14ac:dyDescent="0.2">
      <c r="A106" s="89"/>
      <c r="B106" s="90"/>
      <c r="C106" s="91"/>
      <c r="D106" s="92"/>
      <c r="E106" s="92"/>
      <c r="F106" s="90"/>
    </row>
    <row r="107" spans="1:6" ht="15" customHeight="1" x14ac:dyDescent="0.2">
      <c r="A107" s="89"/>
      <c r="B107" s="90"/>
      <c r="C107" s="91"/>
      <c r="D107" s="92"/>
      <c r="E107" s="92"/>
      <c r="F107" s="90"/>
    </row>
    <row r="108" spans="1:6" ht="15" customHeight="1" x14ac:dyDescent="0.2">
      <c r="A108" s="89"/>
      <c r="B108" s="90"/>
      <c r="C108" s="91"/>
      <c r="D108" s="92"/>
      <c r="E108" s="92"/>
      <c r="F108" s="90"/>
    </row>
    <row r="109" spans="1:6" ht="15" customHeight="1" x14ac:dyDescent="0.2">
      <c r="A109" s="89"/>
      <c r="B109" s="90"/>
      <c r="C109" s="91"/>
      <c r="D109" s="92"/>
      <c r="E109" s="92"/>
      <c r="F109" s="90"/>
    </row>
    <row r="110" spans="1:6" ht="15" customHeight="1" x14ac:dyDescent="0.2">
      <c r="A110" s="89"/>
      <c r="B110" s="90"/>
      <c r="C110" s="91"/>
      <c r="D110" s="92"/>
      <c r="E110" s="92"/>
      <c r="F110" s="90"/>
    </row>
    <row r="111" spans="1:6" ht="15" customHeight="1" x14ac:dyDescent="0.2">
      <c r="A111" s="89"/>
      <c r="B111" s="90"/>
      <c r="C111" s="91"/>
      <c r="D111" s="92"/>
      <c r="E111" s="92"/>
      <c r="F111" s="90"/>
    </row>
    <row r="112" spans="1:6" ht="15" customHeight="1" x14ac:dyDescent="0.2">
      <c r="A112" s="30" t="s">
        <v>116</v>
      </c>
      <c r="B112" s="30"/>
      <c r="C112" s="30"/>
      <c r="D112" s="30"/>
      <c r="E112" s="30"/>
      <c r="F112" s="30"/>
    </row>
    <row r="113" spans="1:10" ht="15" customHeight="1" x14ac:dyDescent="0.2">
      <c r="A113" s="37" t="s">
        <v>117</v>
      </c>
      <c r="B113" s="93"/>
      <c r="C113" s="94"/>
      <c r="D113" s="93"/>
      <c r="E113" s="95"/>
      <c r="F113" s="40">
        <f>F44</f>
        <v>672414254.32000005</v>
      </c>
    </row>
    <row r="114" spans="1:10" ht="15" customHeight="1" x14ac:dyDescent="0.2">
      <c r="A114" s="37" t="s">
        <v>118</v>
      </c>
      <c r="B114" s="93"/>
      <c r="C114" s="94"/>
      <c r="D114" s="93"/>
      <c r="E114" s="95"/>
      <c r="F114" s="40">
        <f>E81</f>
        <v>663055460.11999989</v>
      </c>
    </row>
    <row r="115" spans="1:10" ht="15" customHeight="1" x14ac:dyDescent="0.2">
      <c r="A115" s="37" t="s">
        <v>119</v>
      </c>
      <c r="B115" s="93"/>
      <c r="C115" s="94"/>
      <c r="D115" s="93"/>
      <c r="E115" s="95"/>
      <c r="F115" s="40">
        <f>F42-F114-F43</f>
        <v>9358794.2000001669</v>
      </c>
    </row>
    <row r="116" spans="1:10" ht="15" customHeight="1" x14ac:dyDescent="0.2">
      <c r="A116" s="37" t="s">
        <v>120</v>
      </c>
      <c r="B116" s="93"/>
      <c r="C116" s="93"/>
      <c r="D116" s="93"/>
      <c r="E116" s="95"/>
      <c r="F116" s="40">
        <v>0</v>
      </c>
    </row>
    <row r="117" spans="1:10" ht="15" customHeight="1" x14ac:dyDescent="0.2">
      <c r="A117" s="37" t="s">
        <v>121</v>
      </c>
      <c r="B117" s="93"/>
      <c r="C117" s="93"/>
      <c r="D117" s="93"/>
      <c r="E117" s="96"/>
      <c r="F117" s="40">
        <f>F115-F116</f>
        <v>9358794.2000001669</v>
      </c>
      <c r="G117" s="50"/>
      <c r="I117" s="50"/>
      <c r="J117" s="97"/>
    </row>
    <row r="118" spans="1:10" ht="39.75" customHeight="1" x14ac:dyDescent="0.2">
      <c r="A118" s="98" t="s">
        <v>122</v>
      </c>
      <c r="B118" s="98"/>
      <c r="C118" s="98"/>
      <c r="D118" s="98"/>
      <c r="E118" s="98"/>
      <c r="F118" s="98"/>
    </row>
    <row r="119" spans="1:10" ht="12" customHeight="1" x14ac:dyDescent="0.2">
      <c r="A119" s="88"/>
      <c r="B119" s="88"/>
      <c r="C119" s="88"/>
      <c r="D119" s="88"/>
      <c r="E119" s="88"/>
      <c r="F119" s="88"/>
    </row>
    <row r="120" spans="1:10" ht="15" customHeight="1" x14ac:dyDescent="0.2"/>
    <row r="121" spans="1:10" ht="15" customHeight="1" x14ac:dyDescent="0.25">
      <c r="F121"/>
    </row>
    <row r="122" spans="1:10" s="100" customFormat="1" ht="15" customHeight="1" x14ac:dyDescent="0.25">
      <c r="A122" s="99" t="s">
        <v>123</v>
      </c>
      <c r="B122" s="12"/>
      <c r="C122"/>
      <c r="D122"/>
      <c r="E122"/>
      <c r="F122"/>
    </row>
    <row r="123" spans="1:10" s="100" customFormat="1" ht="15.75" x14ac:dyDescent="0.25">
      <c r="A123" s="101"/>
      <c r="B123"/>
      <c r="C123"/>
      <c r="D123"/>
      <c r="E123"/>
      <c r="F123" s="102"/>
    </row>
    <row r="124" spans="1:10" s="100" customFormat="1" ht="15" x14ac:dyDescent="0.25">
      <c r="A124" s="99"/>
      <c r="B124" s="103"/>
      <c r="C124" s="103"/>
      <c r="D124" s="103"/>
      <c r="E124" s="103"/>
      <c r="F124"/>
    </row>
    <row r="125" spans="1:10" s="100" customFormat="1" ht="15" x14ac:dyDescent="0.25">
      <c r="A125" s="99" t="s">
        <v>124</v>
      </c>
      <c r="B125" s="103"/>
      <c r="C125" s="103"/>
      <c r="D125" s="103"/>
      <c r="E125" s="103"/>
      <c r="F125"/>
    </row>
    <row r="126" spans="1:10" s="100" customFormat="1" ht="15" x14ac:dyDescent="0.25">
      <c r="A126" s="99" t="s">
        <v>125</v>
      </c>
      <c r="B126" s="103"/>
      <c r="C126" s="103"/>
      <c r="D126" s="103"/>
      <c r="E126" s="103"/>
      <c r="F126"/>
    </row>
    <row r="127" spans="1:10" s="100" customFormat="1" ht="15" x14ac:dyDescent="0.25">
      <c r="A127" s="99"/>
      <c r="B127" s="103"/>
      <c r="C127" s="103"/>
      <c r="D127" s="103"/>
      <c r="E127" s="103"/>
      <c r="F127"/>
    </row>
    <row r="128" spans="1:10" s="100" customFormat="1" ht="15" x14ac:dyDescent="0.25">
      <c r="A128" s="99"/>
      <c r="B128" s="103"/>
      <c r="C128" s="103"/>
      <c r="D128" s="103"/>
      <c r="E128" s="103"/>
      <c r="F128"/>
    </row>
    <row r="129" spans="1:6" s="100" customFormat="1" ht="15" x14ac:dyDescent="0.25">
      <c r="A129" s="99"/>
      <c r="B129" s="103"/>
      <c r="C129" s="103"/>
      <c r="D129" s="103"/>
      <c r="E129" s="103"/>
      <c r="F129"/>
    </row>
    <row r="130" spans="1:6" s="100" customFormat="1" ht="15" x14ac:dyDescent="0.25">
      <c r="A130" s="99" t="s">
        <v>126</v>
      </c>
      <c r="B130" s="103"/>
      <c r="C130" s="103"/>
      <c r="D130" s="103"/>
      <c r="E130" s="103"/>
      <c r="F130"/>
    </row>
  </sheetData>
  <mergeCells count="76">
    <mergeCell ref="A118:F119"/>
    <mergeCell ref="A112:F112"/>
    <mergeCell ref="A113:D113"/>
    <mergeCell ref="A114:D114"/>
    <mergeCell ref="A115:D115"/>
    <mergeCell ref="A116:D116"/>
    <mergeCell ref="A117:D117"/>
    <mergeCell ref="A82:F82"/>
    <mergeCell ref="A83:F83"/>
    <mergeCell ref="A84:F84"/>
    <mergeCell ref="A85:F85"/>
    <mergeCell ref="A86:F87"/>
    <mergeCell ref="A88:F91"/>
    <mergeCell ref="A63:A64"/>
    <mergeCell ref="B63:B64"/>
    <mergeCell ref="C63:C64"/>
    <mergeCell ref="D63:D64"/>
    <mergeCell ref="E63:E64"/>
    <mergeCell ref="F63:F64"/>
    <mergeCell ref="A44:C44"/>
    <mergeCell ref="A46:F46"/>
    <mergeCell ref="A47:F47"/>
    <mergeCell ref="A57:F57"/>
    <mergeCell ref="A61:F61"/>
    <mergeCell ref="A62:F62"/>
    <mergeCell ref="A38:C38"/>
    <mergeCell ref="A39:C39"/>
    <mergeCell ref="A40:C40"/>
    <mergeCell ref="A41:C41"/>
    <mergeCell ref="A42:C42"/>
    <mergeCell ref="A43:C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19:C19"/>
    <mergeCell ref="A20:C20"/>
    <mergeCell ref="A21:C21"/>
    <mergeCell ref="A23:F23"/>
    <mergeCell ref="A24:B25"/>
    <mergeCell ref="C24:C25"/>
    <mergeCell ref="D24:D25"/>
    <mergeCell ref="E24:E25"/>
    <mergeCell ref="F24:F25"/>
    <mergeCell ref="A13:B13"/>
    <mergeCell ref="C13:F13"/>
    <mergeCell ref="A14:B14"/>
    <mergeCell ref="A15:B15"/>
    <mergeCell ref="A17:C17"/>
    <mergeCell ref="A18:C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6:B6"/>
    <mergeCell ref="C6:F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headerFooter>
    <oddFooter>&amp;C&amp;8Página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83475-C7FB-4E36-BEB9-B6F9B69800F2}"/>
</file>

<file path=customXml/itemProps2.xml><?xml version="1.0" encoding="utf-8"?>
<ds:datastoreItem xmlns:ds="http://schemas.openxmlformats.org/officeDocument/2006/customXml" ds:itemID="{6DB3EF3E-A171-4841-8513-37725D90B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ICESP</vt:lpstr>
      <vt:lpstr>'Anexo 6 - ICESP'!Area_de_impressao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dcterms:created xsi:type="dcterms:W3CDTF">2024-04-25T14:20:28Z</dcterms:created>
  <dcterms:modified xsi:type="dcterms:W3CDTF">2024-04-25T14:22:26Z</dcterms:modified>
</cp:coreProperties>
</file>